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0" windowWidth="6045" windowHeight="8340" activeTab="0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grafico" sheetId="8" r:id="rId8"/>
  </sheets>
  <definedNames/>
  <calcPr fullCalcOnLoad="1"/>
</workbook>
</file>

<file path=xl/sharedStrings.xml><?xml version="1.0" encoding="utf-8"?>
<sst xmlns="http://schemas.openxmlformats.org/spreadsheetml/2006/main" count="330" uniqueCount="209">
  <si>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</si>
  <si>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</si>
  <si>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</si>
  <si>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</si>
  <si>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</si>
  <si>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</si>
  <si>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</si>
  <si>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</si>
  <si>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</si>
  <si>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</si>
  <si>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</si>
  <si>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</si>
  <si>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</si>
  <si>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</si>
  <si>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</si>
  <si>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</si>
  <si>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</si>
  <si>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</si>
  <si>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</si>
  <si>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</si>
  <si>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</si>
  <si>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</si>
  <si>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</si>
  <si>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</si>
  <si>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</si>
  <si>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</si>
  <si>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</si>
  <si>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</si>
  <si>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</si>
  <si>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</si>
  <si>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</si>
  <si>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</si>
  <si>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</si>
  <si>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</si>
  <si>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</si>
  <si>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</si>
  <si>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</si>
  <si>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</si>
  <si>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</si>
  <si>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</si>
  <si>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</si>
  <si>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</si>
  <si>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</si>
  <si>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</si>
  <si>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</si>
  <si>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</si>
  <si>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</si>
  <si>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</si>
  <si>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</si>
  <si>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</si>
  <si>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</si>
  <si>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</si>
  <si>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</si>
  <si>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</si>
  <si>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</si>
  <si>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</si>
  <si>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</si>
  <si>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</si>
  <si>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</si>
  <si>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</si>
  <si>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</si>
  <si>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</si>
  <si>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</si>
  <si>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</si>
  <si>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</si>
  <si>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</si>
  <si>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</si>
  <si>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</si>
  <si>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</si>
  <si>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</si>
  <si>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</si>
  <si>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</si>
  <si>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</si>
  <si>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</si>
  <si>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</si>
  <si>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</si>
  <si>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</si>
  <si>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</si>
  <si>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</si>
  <si>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</si>
  <si>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</si>
  <si>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</si>
  <si>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</si>
  <si>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</si>
  <si>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</si>
  <si>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</si>
  <si>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</si>
  <si>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</si>
  <si>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</si>
  <si>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</si>
  <si>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</si>
  <si>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</si>
  <si>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</si>
  <si>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</si>
  <si>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</si>
  <si>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</si>
  <si>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</si>
  <si>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</si>
  <si>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</si>
  <si>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</si>
  <si>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</si>
  <si>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</si>
  <si>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</si>
  <si>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</si>
  <si>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</si>
  <si>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</si>
  <si>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</si>
  <si>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</si>
  <si>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</si>
  <si>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</si>
  <si>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</si>
  <si>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</si>
  <si>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</si>
  <si>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</si>
  <si>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</si>
  <si>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</si>
  <si>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</si>
  <si>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</si>
  <si>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SUB-TOTAL</t>
  </si>
  <si>
    <t>PROGRAMACION DE METAS FINANCIERAS -R.A ($ )</t>
  </si>
  <si>
    <t xml:space="preserve">Mantenimiento General </t>
  </si>
  <si>
    <t>2.3</t>
  </si>
  <si>
    <t>2.4</t>
  </si>
  <si>
    <t>Servicios públicos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</si>
  <si>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</si>
  <si>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</si>
  <si>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</si>
  <si>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</si>
  <si>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</si>
  <si>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</si>
  <si>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</si>
  <si>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</si>
  <si>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</si>
  <si>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</si>
  <si>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</si>
  <si>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Arrendamientos</t>
  </si>
  <si>
    <t>Viáticos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</si>
  <si>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</si>
  <si>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</si>
  <si>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</si>
  <si>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</si>
  <si>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</si>
  <si>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</si>
  <si>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</si>
  <si>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</si>
  <si>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OTROS GASTOS GENERALES</t>
  </si>
  <si>
    <t>Impresos y publicaciones.</t>
  </si>
  <si>
    <t>2.16</t>
  </si>
  <si>
    <t>Imprevistos</t>
  </si>
  <si>
    <t>AL INTERIOR DEL DEPARTAMENTO</t>
  </si>
  <si>
    <t>TOTAL-APROP</t>
  </si>
  <si>
    <t>APROPIACIÓN INICIAL</t>
  </si>
  <si>
    <t>Servicios Personales</t>
  </si>
  <si>
    <t>Gastos Generales</t>
  </si>
  <si>
    <t>Contratos</t>
  </si>
  <si>
    <t>Convenios</t>
  </si>
  <si>
    <t>RECURSOS REQUERIDOS:</t>
  </si>
  <si>
    <t xml:space="preserve">INVERSIÓN OBRAS, CONSULTORIAS Y GASTOS GRALES: </t>
  </si>
  <si>
    <t xml:space="preserve">INVERSION GASTOS OPERATIVOS (SERV. PERS):    </t>
  </si>
  <si>
    <t>CÓDIGO</t>
  </si>
  <si>
    <t xml:space="preserve">INVERSIÓN GASTOS OPERATIVOS (SERV. PERS):    </t>
  </si>
  <si>
    <t>DURACIÓN (MESES)</t>
  </si>
  <si>
    <t>GLOBAL</t>
  </si>
  <si>
    <t>Materiales</t>
  </si>
  <si>
    <t>Equipos</t>
  </si>
  <si>
    <t>Todo el Dpto</t>
  </si>
  <si>
    <t>A.C.H.E.E.</t>
  </si>
  <si>
    <t>Técnico Operativo</t>
  </si>
  <si>
    <t>CLEMENTE NUÑEZ</t>
  </si>
  <si>
    <t>Téc. Rec. Nat</t>
  </si>
  <si>
    <t>Técnico operativo</t>
  </si>
  <si>
    <t>ARMANDO GOMEZ</t>
  </si>
  <si>
    <t>Técnico Agrop</t>
  </si>
  <si>
    <t>TOTAL B</t>
  </si>
  <si>
    <t>Papelería – Tinta, etc.</t>
  </si>
  <si>
    <t>Oficina</t>
  </si>
  <si>
    <t>Drogas</t>
  </si>
  <si>
    <t>Curaciones- Sueros antiofídicos</t>
  </si>
  <si>
    <t>Convenio Polinal y otras Autoridades</t>
  </si>
  <si>
    <t>Convenio UNIVERSIDAD, ONG AMBIENTALES.</t>
  </si>
  <si>
    <t>Celadurías</t>
  </si>
  <si>
    <t>Caja Menor</t>
  </si>
  <si>
    <t>PRESUPUESTO</t>
  </si>
  <si>
    <t>FERNANDO PRIETO</t>
  </si>
  <si>
    <t>ZOOTECNISTA</t>
  </si>
  <si>
    <t>RESPONSIBLE BIODIVERSIDAD</t>
  </si>
  <si>
    <t>CONTROL DEL APROVECHAMIENTO Y TRAFICO ILEGAL DE ESPECIES.</t>
  </si>
  <si>
    <t xml:space="preserve">Todo el Dpto </t>
  </si>
  <si>
    <t>Todo el departamento</t>
  </si>
  <si>
    <t>Numero de metros cúbicos de madera decomisada y Numero de especimenes decomisados de la fauna silvestre.</t>
  </si>
  <si>
    <t>Numero de especies de fauna y flora amenazadas, con Planes de Conservación en ejecución.</t>
  </si>
  <si>
    <t>PLAN OPERATIVO ANUAL -2008</t>
  </si>
  <si>
    <t>PLAN OPERATIVO ANUAL 2008</t>
  </si>
  <si>
    <t>Patrullajes de Control y Vigilancia</t>
  </si>
  <si>
    <t>Formulación e Implementación de programas de conservación de fauna y flora</t>
  </si>
  <si>
    <t xml:space="preserve">Operación Retenes ambientales </t>
  </si>
  <si>
    <t xml:space="preserve">Ejecución operativos Polinal y otras autoridades </t>
  </si>
  <si>
    <t xml:space="preserve">Todo el Dpto      </t>
  </si>
  <si>
    <t xml:space="preserve">Mejoramiento a la estación de paso, fauna decomisada </t>
  </si>
  <si>
    <t>CODIGO: 5200902-1</t>
  </si>
  <si>
    <t>5200902-1</t>
  </si>
  <si>
    <t xml:space="preserve"> Numero de especimenes decomisados de la fauna silvestre.</t>
  </si>
  <si>
    <t>700 Fauna decomisada y 70M3 decomisdado</t>
  </si>
  <si>
    <t>Adecuación Punto Recibo Fauna Decomisada Urumita</t>
  </si>
  <si>
    <t>Construcción segunda etapa centro integral de la biodiversidad</t>
  </si>
  <si>
    <t>Riohacha, Urumita</t>
  </si>
  <si>
    <t>FEBRERO</t>
  </si>
  <si>
    <t>Ecologo</t>
  </si>
  <si>
    <t>Veterinario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</si>
</sst>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\ #,##0"/>
    <numFmt numFmtId="185" formatCode="[$-240A]dddd\,\ dd&quot; de &quot;mmmm&quot; de &quot;yyyy"/>
    <numFmt numFmtId="186" formatCode="dd/mm/yyyy;@"/>
    <numFmt numFmtId="187" formatCode="&quot;$&quot;#,##0"/>
    <numFmt numFmtId="188" formatCode="_ * #,##0.0_ ;_ * \-#,##0.0_ ;_ * &quot;-&quot;??_ ;_ @_ "/>
    <numFmt numFmtId="189" formatCode="_ * #,##0_ ;_ * \-#,##0_ ;_ * &quot;-&quot;??_ ;_ @_ "/>
    <numFmt numFmtId="190" formatCode="_ &quot;$&quot;\ * #,##0.0_ ;_ &quot;$&quot;\ * \-#,##0.0_ ;_ &quot;$&quot;\ * &quot;-&quot;??_ ;_ @_ "/>
    <numFmt numFmtId="191" formatCode="_ &quot;$&quot;\ * #,##0_ ;_ &quot;$&quot;\ * \-#,##0_ ;_ &quot;$&quot;\ * &quot;-&quot;??_ ;_ @_ "/>
  </numFmts>
  <fonts count="6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sz val="10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 vertical="justify"/>
    </xf>
    <xf numFmtId="0" fontId="14" fillId="0" borderId="0" xfId="0" applyFont="1" applyAlignment="1">
      <alignment vertical="justify"/>
    </xf>
    <xf numFmtId="0" fontId="14" fillId="0" borderId="0" xfId="0" applyFont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justify"/>
    </xf>
    <xf numFmtId="0" fontId="14" fillId="0" borderId="0" xfId="0" applyFont="1" applyAlignment="1">
      <alignment horizontal="center" vertical="justify"/>
    </xf>
    <xf numFmtId="0" fontId="14" fillId="0" borderId="0" xfId="0" applyFont="1" applyAlignment="1">
      <alignment horizontal="left" vertical="top"/>
    </xf>
    <xf numFmtId="184" fontId="14" fillId="0" borderId="0" xfId="0" applyNumberFormat="1" applyFont="1" applyAlignment="1">
      <alignment vertical="justify"/>
    </xf>
    <xf numFmtId="184" fontId="14" fillId="0" borderId="0" xfId="0" applyNumberFormat="1" applyFont="1" applyAlignment="1">
      <alignment horizontal="right" vertical="justify"/>
    </xf>
    <xf numFmtId="165" fontId="14" fillId="0" borderId="0" xfId="0" applyNumberFormat="1" applyFont="1" applyAlignment="1">
      <alignment vertical="justify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 vertical="justify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6" fontId="24" fillId="0" borderId="10" xfId="0" applyNumberFormat="1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Continuous"/>
    </xf>
    <xf numFmtId="3" fontId="28" fillId="0" borderId="0" xfId="0" applyNumberFormat="1" applyFont="1" applyAlignment="1" quotePrefix="1">
      <alignment horizontal="left"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27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top" wrapText="1"/>
    </xf>
    <xf numFmtId="3" fontId="28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3" fontId="27" fillId="33" borderId="10" xfId="0" applyNumberFormat="1" applyFont="1" applyFill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8" fillId="33" borderId="10" xfId="0" applyNumberFormat="1" applyFont="1" applyFill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3" fontId="28" fillId="0" borderId="10" xfId="0" applyNumberFormat="1" applyFont="1" applyBorder="1" applyAlignment="1">
      <alignment wrapText="1"/>
    </xf>
    <xf numFmtId="0" fontId="25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top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top" wrapText="1"/>
    </xf>
    <xf numFmtId="0" fontId="28" fillId="0" borderId="15" xfId="0" applyFont="1" applyBorder="1" applyAlignment="1">
      <alignment/>
    </xf>
    <xf numFmtId="0" fontId="27" fillId="0" borderId="15" xfId="0" applyFont="1" applyBorder="1" applyAlignment="1">
      <alignment/>
    </xf>
    <xf numFmtId="3" fontId="27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7" fillId="0" borderId="11" xfId="0" applyNumberFormat="1" applyFont="1" applyBorder="1" applyAlignment="1">
      <alignment horizontal="right"/>
    </xf>
    <xf numFmtId="3" fontId="27" fillId="34" borderId="13" xfId="0" applyNumberFormat="1" applyFont="1" applyFill="1" applyBorder="1" applyAlignment="1">
      <alignment horizontal="center"/>
    </xf>
    <xf numFmtId="3" fontId="27" fillId="34" borderId="16" xfId="0" applyNumberFormat="1" applyFont="1" applyFill="1" applyBorder="1" applyAlignment="1">
      <alignment horizontal="center"/>
    </xf>
    <xf numFmtId="3" fontId="27" fillId="34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wrapText="1"/>
    </xf>
    <xf numFmtId="3" fontId="27" fillId="33" borderId="10" xfId="0" applyNumberFormat="1" applyFont="1" applyFill="1" applyBorder="1" applyAlignment="1">
      <alignment/>
    </xf>
    <xf numFmtId="184" fontId="21" fillId="0" borderId="0" xfId="0" applyNumberFormat="1" applyFont="1" applyAlignment="1">
      <alignment horizontal="right" vertical="justify"/>
    </xf>
    <xf numFmtId="165" fontId="21" fillId="0" borderId="0" xfId="0" applyNumberFormat="1" applyFont="1" applyAlignment="1">
      <alignment vertical="justify"/>
    </xf>
    <xf numFmtId="0" fontId="8" fillId="0" borderId="0" xfId="0" applyFont="1" applyAlignment="1">
      <alignment horizontal="justify" vertical="center"/>
    </xf>
    <xf numFmtId="170" fontId="4" fillId="0" borderId="0" xfId="48" applyFont="1" applyAlignment="1">
      <alignment horizontal="center"/>
    </xf>
    <xf numFmtId="170" fontId="11" fillId="0" borderId="0" xfId="48" applyFont="1" applyAlignment="1">
      <alignment horizontal="left" vertical="justify"/>
    </xf>
    <xf numFmtId="170" fontId="8" fillId="0" borderId="0" xfId="48" applyFont="1" applyAlignment="1">
      <alignment/>
    </xf>
    <xf numFmtId="170" fontId="7" fillId="0" borderId="0" xfId="48" applyFont="1" applyAlignment="1">
      <alignment/>
    </xf>
    <xf numFmtId="170" fontId="5" fillId="0" borderId="0" xfId="48" applyFont="1" applyAlignment="1">
      <alignment/>
    </xf>
    <xf numFmtId="0" fontId="5" fillId="0" borderId="0" xfId="0" applyFont="1" applyAlignment="1">
      <alignment horizontal="left"/>
    </xf>
    <xf numFmtId="184" fontId="29" fillId="0" borderId="0" xfId="0" applyNumberFormat="1" applyFont="1" applyAlignment="1">
      <alignment vertical="justify"/>
    </xf>
    <xf numFmtId="184" fontId="26" fillId="0" borderId="0" xfId="0" applyNumberFormat="1" applyFont="1" applyAlignment="1">
      <alignment horizontal="right" vertical="justify"/>
    </xf>
    <xf numFmtId="165" fontId="29" fillId="0" borderId="0" xfId="0" applyNumberFormat="1" applyFont="1" applyAlignment="1">
      <alignment vertical="justify"/>
    </xf>
    <xf numFmtId="165" fontId="7" fillId="0" borderId="0" xfId="0" applyNumberFormat="1" applyFont="1" applyAlignment="1">
      <alignment vertical="justify"/>
    </xf>
    <xf numFmtId="0" fontId="10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187" fontId="1" fillId="0" borderId="10" xfId="0" applyNumberFormat="1" applyFont="1" applyBorder="1" applyAlignment="1">
      <alignment vertical="top" wrapText="1"/>
    </xf>
    <xf numFmtId="187" fontId="1" fillId="0" borderId="0" xfId="0" applyNumberFormat="1" applyFont="1" applyAlignment="1">
      <alignment vertical="top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left" vertical="top" wrapText="1"/>
    </xf>
    <xf numFmtId="3" fontId="8" fillId="0" borderId="21" xfId="0" applyNumberFormat="1" applyFont="1" applyBorder="1" applyAlignment="1">
      <alignment horizontal="right" vertical="top" wrapText="1"/>
    </xf>
    <xf numFmtId="3" fontId="8" fillId="0" borderId="2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3" fontId="7" fillId="0" borderId="12" xfId="0" applyNumberFormat="1" applyFont="1" applyBorder="1" applyAlignment="1">
      <alignment horizontal="right" vertical="top" wrapText="1"/>
    </xf>
    <xf numFmtId="187" fontId="7" fillId="0" borderId="12" xfId="0" applyNumberFormat="1" applyFont="1" applyBorder="1" applyAlignment="1">
      <alignment horizontal="right" vertical="top" wrapText="1"/>
    </xf>
    <xf numFmtId="3" fontId="7" fillId="0" borderId="23" xfId="0" applyNumberFormat="1" applyFont="1" applyBorder="1" applyAlignment="1">
      <alignment horizontal="right" vertical="top" wrapText="1"/>
    </xf>
    <xf numFmtId="187" fontId="8" fillId="0" borderId="10" xfId="48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justify"/>
    </xf>
    <xf numFmtId="0" fontId="8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191" fontId="7" fillId="0" borderId="10" xfId="48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center" wrapText="1"/>
    </xf>
    <xf numFmtId="189" fontId="8" fillId="0" borderId="10" xfId="46" applyNumberFormat="1" applyFont="1" applyBorder="1" applyAlignment="1">
      <alignment horizontal="right" vertical="center" wrapText="1"/>
    </xf>
    <xf numFmtId="0" fontId="7" fillId="34" borderId="24" xfId="0" applyFont="1" applyFill="1" applyBorder="1" applyAlignment="1">
      <alignment horizontal="center" vertical="center" wrapText="1"/>
    </xf>
    <xf numFmtId="3" fontId="7" fillId="34" borderId="17" xfId="0" applyNumberFormat="1" applyFont="1" applyFill="1" applyBorder="1" applyAlignment="1">
      <alignment horizontal="center" vertical="center" wrapText="1"/>
    </xf>
    <xf numFmtId="170" fontId="7" fillId="34" borderId="17" xfId="48" applyFont="1" applyFill="1" applyBorder="1" applyAlignment="1">
      <alignment horizontal="center" vertical="center" wrapText="1"/>
    </xf>
    <xf numFmtId="3" fontId="7" fillId="34" borderId="2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187" fontId="8" fillId="0" borderId="11" xfId="48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right" vertical="top" wrapText="1"/>
    </xf>
    <xf numFmtId="187" fontId="8" fillId="0" borderId="12" xfId="48" applyNumberFormat="1" applyFont="1" applyBorder="1" applyAlignment="1">
      <alignment horizontal="right" vertical="top" wrapText="1"/>
    </xf>
    <xf numFmtId="3" fontId="8" fillId="0" borderId="23" xfId="0" applyNumberFormat="1" applyFont="1" applyBorder="1" applyAlignment="1">
      <alignment horizontal="right" vertical="top" wrapText="1"/>
    </xf>
    <xf numFmtId="3" fontId="7" fillId="0" borderId="13" xfId="0" applyNumberFormat="1" applyFont="1" applyBorder="1" applyAlignment="1">
      <alignment horizontal="right" vertical="top" wrapText="1"/>
    </xf>
    <xf numFmtId="187" fontId="7" fillId="0" borderId="16" xfId="48" applyNumberFormat="1" applyFont="1" applyBorder="1" applyAlignment="1">
      <alignment horizontal="right" vertical="top" wrapText="1"/>
    </xf>
    <xf numFmtId="3" fontId="7" fillId="0" borderId="14" xfId="0" applyNumberFormat="1" applyFont="1" applyBorder="1" applyAlignment="1">
      <alignment horizontal="right" vertical="top" wrapText="1"/>
    </xf>
    <xf numFmtId="0" fontId="8" fillId="0" borderId="22" xfId="0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1" fillId="0" borderId="27" xfId="0" applyFont="1" applyBorder="1" applyAlignment="1">
      <alignment horizontal="justify" vertical="top" wrapText="1"/>
    </xf>
    <xf numFmtId="189" fontId="28" fillId="0" borderId="0" xfId="46" applyNumberFormat="1" applyFont="1" applyAlignment="1">
      <alignment/>
    </xf>
    <xf numFmtId="184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189" fontId="8" fillId="0" borderId="15" xfId="46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189" fontId="8" fillId="0" borderId="10" xfId="46" applyNumberFormat="1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top" wrapText="1"/>
    </xf>
    <xf numFmtId="189" fontId="8" fillId="0" borderId="10" xfId="0" applyNumberFormat="1" applyFont="1" applyBorder="1" applyAlignment="1">
      <alignment horizontal="right" vertical="top" wrapText="1"/>
    </xf>
    <xf numFmtId="0" fontId="31" fillId="0" borderId="27" xfId="0" applyFont="1" applyBorder="1" applyAlignment="1">
      <alignment horizontal="center" vertical="center" wrapText="1"/>
    </xf>
    <xf numFmtId="189" fontId="28" fillId="0" borderId="0" xfId="0" applyNumberFormat="1" applyFont="1" applyAlignment="1">
      <alignment/>
    </xf>
    <xf numFmtId="170" fontId="14" fillId="0" borderId="0" xfId="48" applyFont="1" applyAlignment="1">
      <alignment horizontal="left" vertical="justify"/>
    </xf>
    <xf numFmtId="3" fontId="31" fillId="0" borderId="28" xfId="0" applyNumberFormat="1" applyFont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justify" vertical="center" wrapText="1"/>
    </xf>
    <xf numFmtId="0" fontId="31" fillId="0" borderId="30" xfId="0" applyFont="1" applyBorder="1" applyAlignment="1">
      <alignment horizontal="justify" vertical="center" wrapText="1"/>
    </xf>
    <xf numFmtId="0" fontId="31" fillId="0" borderId="27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3" fontId="27" fillId="0" borderId="11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justify" vertical="top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center" vertical="top" wrapText="1"/>
    </xf>
    <xf numFmtId="3" fontId="31" fillId="0" borderId="30" xfId="0" applyNumberFormat="1" applyFont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3" fontId="31" fillId="0" borderId="34" xfId="0" applyNumberFormat="1" applyFont="1" applyBorder="1" applyAlignment="1">
      <alignment horizontal="center" vertical="center" wrapText="1"/>
    </xf>
    <xf numFmtId="3" fontId="31" fillId="0" borderId="27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justify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justify" wrapText="1"/>
    </xf>
    <xf numFmtId="170" fontId="23" fillId="34" borderId="37" xfId="48" applyFont="1" applyFill="1" applyBorder="1" applyAlignment="1">
      <alignment horizontal="center" vertical="center" wrapText="1"/>
    </xf>
    <xf numFmtId="170" fontId="23" fillId="34" borderId="12" xfId="48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34" borderId="39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3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23" fillId="34" borderId="38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84" fontId="14" fillId="34" borderId="37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horizontal="left" vertical="top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45" xfId="0" applyFont="1" applyBorder="1" applyAlignment="1">
      <alignment horizontal="righ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justify"/>
    </xf>
    <xf numFmtId="0" fontId="1" fillId="0" borderId="46" xfId="0" applyFont="1" applyBorder="1" applyAlignment="1">
      <alignment horizontal="righ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7" fillId="34" borderId="48" xfId="0" applyFont="1" applyFill="1" applyBorder="1" applyAlignment="1">
      <alignment horizontal="center" vertical="top" wrapText="1"/>
    </xf>
    <xf numFmtId="0" fontId="7" fillId="34" borderId="49" xfId="0" applyFont="1" applyFill="1" applyBorder="1" applyAlignment="1">
      <alignment horizontal="center" vertical="top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3" fontId="30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7" fillId="34" borderId="13" xfId="0" applyNumberFormat="1" applyFont="1" applyFill="1" applyBorder="1" applyAlignment="1">
      <alignment horizontal="center"/>
    </xf>
    <xf numFmtId="3" fontId="27" fillId="34" borderId="16" xfId="0" applyNumberFormat="1" applyFont="1" applyFill="1" applyBorder="1" applyAlignment="1">
      <alignment horizontal="center"/>
    </xf>
    <xf numFmtId="3" fontId="27" fillId="34" borderId="14" xfId="0" applyNumberFormat="1" applyFont="1" applyFill="1" applyBorder="1" applyAlignment="1">
      <alignment horizontal="center"/>
    </xf>
    <xf numFmtId="3" fontId="28" fillId="34" borderId="24" xfId="0" applyNumberFormat="1" applyFont="1" applyFill="1" applyBorder="1" applyAlignment="1">
      <alignment horizontal="center"/>
    </xf>
    <xf numFmtId="3" fontId="28" fillId="34" borderId="52" xfId="0" applyNumberFormat="1" applyFont="1" applyFill="1" applyBorder="1" applyAlignment="1">
      <alignment horizontal="center"/>
    </xf>
    <xf numFmtId="3" fontId="27" fillId="34" borderId="17" xfId="0" applyNumberFormat="1" applyFont="1" applyFill="1" applyBorder="1" applyAlignment="1">
      <alignment horizontal="center"/>
    </xf>
    <xf numFmtId="3" fontId="27" fillId="34" borderId="29" xfId="0" applyNumberFormat="1" applyFont="1" applyFill="1" applyBorder="1" applyAlignment="1">
      <alignment horizontal="center"/>
    </xf>
    <xf numFmtId="3" fontId="27" fillId="34" borderId="53" xfId="0" applyNumberFormat="1" applyFont="1" applyFill="1" applyBorder="1" applyAlignment="1">
      <alignment horizontal="center" wrapText="1"/>
    </xf>
    <xf numFmtId="3" fontId="27" fillId="34" borderId="54" xfId="0" applyNumberFormat="1" applyFont="1" applyFill="1" applyBorder="1" applyAlignment="1">
      <alignment horizontal="center" wrapText="1"/>
    </xf>
    <xf numFmtId="3" fontId="27" fillId="34" borderId="34" xfId="0" applyNumberFormat="1" applyFont="1" applyFill="1" applyBorder="1" applyAlignment="1">
      <alignment horizontal="center"/>
    </xf>
    <xf numFmtId="3" fontId="27" fillId="34" borderId="27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DISTRIBUCIÓN RECURSOS S.P.S. 2008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1875"/>
          <c:y val="0.29025"/>
          <c:w val="0.64525"/>
          <c:h val="0.52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9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grafico!$B$3:$B$39</c:f>
              <c:strCache/>
            </c:strRef>
          </c:cat>
          <c:val>
            <c:numRef>
              <c:f>grafico!$C$3:$C$39</c:f>
              <c:numCache/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28575</xdr:rowOff>
    </xdr:from>
    <xdr:to>
      <xdr:col>6</xdr:col>
      <xdr:colOff>333375</xdr:colOff>
      <xdr:row>59</xdr:row>
      <xdr:rowOff>19050</xdr:rowOff>
    </xdr:to>
    <xdr:graphicFrame>
      <xdr:nvGraphicFramePr>
        <xdr:cNvPr id="1" name="Chart 4"/>
        <xdr:cNvGraphicFramePr/>
      </xdr:nvGraphicFramePr>
      <xdr:xfrm>
        <a:off x="38100" y="1162050"/>
        <a:ext cx="5562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8">
      <selection activeCell="D22" sqref="D22"/>
    </sheetView>
  </sheetViews>
  <sheetFormatPr defaultColWidth="11.421875" defaultRowHeight="12.75"/>
  <cols>
    <col min="1" max="1" width="6.00390625" style="7" customWidth="1"/>
    <col min="2" max="2" width="30.7109375" style="7" customWidth="1"/>
    <col min="3" max="3" width="20.8515625" style="7" customWidth="1"/>
    <col min="4" max="4" width="23.28125" style="7" customWidth="1"/>
    <col min="5" max="5" width="7.57421875" style="7" customWidth="1"/>
    <col min="6" max="6" width="8.7109375" style="7" customWidth="1"/>
    <col min="7" max="7" width="11.140625" style="7" customWidth="1"/>
    <col min="8" max="8" width="22.421875" style="7" customWidth="1"/>
    <col min="9" max="9" width="11.7109375" style="7" customWidth="1"/>
    <col min="10" max="10" width="16.57421875" style="7" customWidth="1"/>
    <col min="11" max="16384" width="11.421875" style="7" customWidth="1"/>
  </cols>
  <sheetData>
    <row r="1" spans="1:10" s="28" customFormat="1" ht="18">
      <c r="A1" s="229" t="s">
        <v>191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5.2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16" customFormat="1" ht="32.25" customHeight="1">
      <c r="A3" s="230" t="s">
        <v>7</v>
      </c>
      <c r="B3" s="230"/>
      <c r="C3" s="237" t="s">
        <v>186</v>
      </c>
      <c r="D3" s="237"/>
      <c r="E3" s="237"/>
      <c r="F3" s="237"/>
      <c r="G3" s="237"/>
      <c r="H3" s="237"/>
      <c r="I3" s="30" t="s">
        <v>159</v>
      </c>
      <c r="J3" s="141" t="s">
        <v>200</v>
      </c>
    </row>
    <row r="4" spans="1:10" s="16" customFormat="1" ht="15" customHeight="1">
      <c r="A4" s="15"/>
      <c r="B4" s="15"/>
      <c r="C4" s="231"/>
      <c r="D4" s="231"/>
      <c r="E4" s="231"/>
      <c r="F4" s="231"/>
      <c r="G4" s="231"/>
      <c r="H4" s="231"/>
      <c r="I4" s="231"/>
      <c r="J4" s="231"/>
    </row>
    <row r="5" spans="1:10" s="16" customFormat="1" ht="14.25">
      <c r="A5" s="17" t="s">
        <v>8</v>
      </c>
      <c r="C5" s="36">
        <v>1600000000</v>
      </c>
      <c r="D5" s="36"/>
      <c r="E5" s="36"/>
      <c r="F5" s="116" t="s">
        <v>160</v>
      </c>
      <c r="G5" s="36"/>
      <c r="H5" s="36"/>
      <c r="I5" s="36"/>
      <c r="J5" s="117"/>
    </row>
    <row r="6" spans="1:10" s="16" customFormat="1" ht="14.25">
      <c r="A6" s="17" t="s">
        <v>10</v>
      </c>
      <c r="C6" s="38">
        <v>0</v>
      </c>
      <c r="D6" s="38"/>
      <c r="E6" s="30"/>
      <c r="F6" s="12" t="s">
        <v>157</v>
      </c>
      <c r="G6" s="30"/>
      <c r="H6" s="30"/>
      <c r="I6" s="30"/>
      <c r="J6" s="117"/>
    </row>
    <row r="7" spans="1:10" s="16" customFormat="1" ht="14.25">
      <c r="A7" s="17" t="s">
        <v>9</v>
      </c>
      <c r="C7" s="38">
        <v>0</v>
      </c>
      <c r="D7" s="38"/>
      <c r="E7" s="30"/>
      <c r="F7" s="30"/>
      <c r="G7" s="30"/>
      <c r="H7" s="30"/>
      <c r="I7" s="30"/>
      <c r="J7" s="30"/>
    </row>
    <row r="8" spans="1:10" s="16" customFormat="1" ht="14.25">
      <c r="A8" s="16" t="s">
        <v>156</v>
      </c>
      <c r="C8" s="36"/>
      <c r="D8" s="36"/>
      <c r="E8" s="30"/>
      <c r="F8" s="30"/>
      <c r="G8" s="30"/>
      <c r="H8" s="30"/>
      <c r="I8" s="30"/>
      <c r="J8" s="30"/>
    </row>
    <row r="9" ht="15">
      <c r="A9" s="9"/>
    </row>
    <row r="10" spans="1:10" s="14" customFormat="1" ht="12" thickBot="1">
      <c r="A10" s="18" t="s">
        <v>12</v>
      </c>
      <c r="J10" s="19" t="s">
        <v>13</v>
      </c>
    </row>
    <row r="11" spans="1:10" s="20" customFormat="1" ht="11.25">
      <c r="A11" s="233" t="s">
        <v>51</v>
      </c>
      <c r="B11" s="235" t="s">
        <v>1</v>
      </c>
      <c r="C11" s="235" t="s">
        <v>11</v>
      </c>
      <c r="D11" s="125"/>
      <c r="E11" s="232" t="s">
        <v>0</v>
      </c>
      <c r="F11" s="232"/>
      <c r="G11" s="232"/>
      <c r="H11" s="235" t="s">
        <v>52</v>
      </c>
      <c r="I11" s="235" t="s">
        <v>53</v>
      </c>
      <c r="J11" s="220" t="s">
        <v>3</v>
      </c>
    </row>
    <row r="12" spans="1:10" s="20" customFormat="1" ht="22.5" customHeight="1" thickBot="1">
      <c r="A12" s="234"/>
      <c r="B12" s="236"/>
      <c r="C12" s="236"/>
      <c r="D12" s="199" t="s">
        <v>182</v>
      </c>
      <c r="E12" s="200" t="s">
        <v>2</v>
      </c>
      <c r="F12" s="200" t="s">
        <v>6</v>
      </c>
      <c r="G12" s="200" t="s">
        <v>161</v>
      </c>
      <c r="H12" s="236"/>
      <c r="I12" s="236"/>
      <c r="J12" s="221"/>
    </row>
    <row r="13" spans="1:11" s="110" customFormat="1" ht="70.5" customHeight="1" thickBot="1">
      <c r="A13" s="162">
        <v>1</v>
      </c>
      <c r="B13" s="203" t="s">
        <v>194</v>
      </c>
      <c r="C13" s="201" t="s">
        <v>187</v>
      </c>
      <c r="D13" s="198">
        <v>300000000</v>
      </c>
      <c r="E13" s="206">
        <v>1</v>
      </c>
      <c r="F13" s="207">
        <v>12</v>
      </c>
      <c r="G13" s="208">
        <v>12</v>
      </c>
      <c r="H13" s="179" t="s">
        <v>190</v>
      </c>
      <c r="I13" s="195">
        <v>3</v>
      </c>
      <c r="J13" s="215" t="s">
        <v>166</v>
      </c>
      <c r="K13" s="214"/>
    </row>
    <row r="14" spans="1:10" s="110" customFormat="1" ht="56.25" customHeight="1" thickBot="1">
      <c r="A14" s="129">
        <v>2</v>
      </c>
      <c r="B14" s="204" t="s">
        <v>193</v>
      </c>
      <c r="C14" s="201" t="s">
        <v>165</v>
      </c>
      <c r="D14" s="222">
        <v>311000000</v>
      </c>
      <c r="E14" s="206">
        <v>1</v>
      </c>
      <c r="F14" s="207">
        <v>12</v>
      </c>
      <c r="G14" s="208">
        <v>12</v>
      </c>
      <c r="H14" s="224" t="s">
        <v>189</v>
      </c>
      <c r="I14" s="224" t="s">
        <v>202</v>
      </c>
      <c r="J14" s="227" t="s">
        <v>166</v>
      </c>
    </row>
    <row r="15" spans="1:10" s="110" customFormat="1" ht="64.5" customHeight="1" thickBot="1">
      <c r="A15" s="129">
        <v>3</v>
      </c>
      <c r="B15" s="203" t="s">
        <v>195</v>
      </c>
      <c r="C15" s="201" t="s">
        <v>188</v>
      </c>
      <c r="D15" s="223"/>
      <c r="E15" s="206">
        <v>1</v>
      </c>
      <c r="F15" s="207">
        <v>12</v>
      </c>
      <c r="G15" s="208">
        <v>12</v>
      </c>
      <c r="H15" s="225"/>
      <c r="I15" s="225"/>
      <c r="J15" s="228"/>
    </row>
    <row r="16" spans="1:10" s="110" customFormat="1" ht="66.75" customHeight="1" thickBot="1">
      <c r="A16" s="217">
        <v>4</v>
      </c>
      <c r="B16" s="203" t="s">
        <v>196</v>
      </c>
      <c r="C16" s="201" t="s">
        <v>197</v>
      </c>
      <c r="D16" s="219">
        <v>185000000</v>
      </c>
      <c r="E16" s="206">
        <v>1</v>
      </c>
      <c r="F16" s="207">
        <v>12</v>
      </c>
      <c r="G16" s="208">
        <v>12</v>
      </c>
      <c r="H16" s="226"/>
      <c r="I16" s="226"/>
      <c r="J16" s="228"/>
    </row>
    <row r="17" spans="1:10" s="122" customFormat="1" ht="66.75" customHeight="1" thickBot="1">
      <c r="A17" s="216">
        <v>5</v>
      </c>
      <c r="B17" s="205" t="s">
        <v>198</v>
      </c>
      <c r="C17" s="202" t="s">
        <v>205</v>
      </c>
      <c r="D17" s="198">
        <v>804000000</v>
      </c>
      <c r="E17" s="206">
        <v>1</v>
      </c>
      <c r="F17" s="207">
        <v>12</v>
      </c>
      <c r="G17" s="208">
        <v>12</v>
      </c>
      <c r="H17" s="179" t="s">
        <v>201</v>
      </c>
      <c r="I17" s="195">
        <v>700</v>
      </c>
      <c r="J17" s="216" t="s">
        <v>166</v>
      </c>
    </row>
    <row r="18" s="14" customFormat="1" ht="11.25">
      <c r="D18" s="70"/>
    </row>
    <row r="19" s="14" customFormat="1" ht="11.25"/>
    <row r="20" s="14" customFormat="1" ht="11.25"/>
    <row r="21" s="14" customFormat="1" ht="11.25">
      <c r="C21" s="181"/>
    </row>
    <row r="22" s="14" customFormat="1" ht="11.25">
      <c r="D22" s="70"/>
    </row>
    <row r="23" s="14" customFormat="1" ht="11.25">
      <c r="D23" s="70"/>
    </row>
    <row r="24" s="14" customFormat="1" ht="11.25"/>
    <row r="25" s="14" customFormat="1" ht="11.25"/>
    <row r="26" s="14" customFormat="1" ht="11.25"/>
    <row r="27" s="14" customFormat="1" ht="11.25"/>
    <row r="28" s="14" customFormat="1" ht="11.25"/>
    <row r="29" s="14" customFormat="1" ht="11.25"/>
    <row r="30" s="14" customFormat="1" ht="11.25"/>
    <row r="31" s="14" customFormat="1" ht="11.25"/>
    <row r="32" s="14" customFormat="1" ht="11.25"/>
    <row r="33" s="14" customFormat="1" ht="11.25"/>
    <row r="34" s="14" customFormat="1" ht="11.25"/>
    <row r="35" s="14" customFormat="1" ht="11.25"/>
    <row r="36" s="14" customFormat="1" ht="11.25"/>
    <row r="37" s="14" customFormat="1" ht="11.25"/>
  </sheetData>
  <sheetProtection/>
  <mergeCells count="15">
    <mergeCell ref="B11:B12"/>
    <mergeCell ref="C11:C12"/>
    <mergeCell ref="C3:H3"/>
    <mergeCell ref="H11:H12"/>
    <mergeCell ref="I11:I12"/>
    <mergeCell ref="J11:J12"/>
    <mergeCell ref="D14:D15"/>
    <mergeCell ref="H14:H16"/>
    <mergeCell ref="I14:I16"/>
    <mergeCell ref="J14:J16"/>
    <mergeCell ref="A1:J1"/>
    <mergeCell ref="A3:B3"/>
    <mergeCell ref="C4:J4"/>
    <mergeCell ref="E11:G11"/>
    <mergeCell ref="A11:A12"/>
  </mergeCells>
  <printOptions horizontalCentered="1"/>
  <pageMargins left="0.3937007874015748" right="0.3937007874015748" top="0.31496062992125984" bottom="0.31496062992125984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B11">
      <selection activeCell="J20" sqref="J20"/>
    </sheetView>
  </sheetViews>
  <sheetFormatPr defaultColWidth="11.421875" defaultRowHeight="12.75"/>
  <cols>
    <col min="1" max="1" width="5.28125" style="42" customWidth="1"/>
    <col min="2" max="2" width="25.421875" style="42" customWidth="1"/>
    <col min="3" max="3" width="24.28125" style="42" customWidth="1"/>
    <col min="4" max="4" width="20.28125" style="42" customWidth="1"/>
    <col min="5" max="5" width="8.7109375" style="42" customWidth="1"/>
    <col min="6" max="6" width="8.00390625" style="42" customWidth="1"/>
    <col min="7" max="7" width="8.8515625" style="42" customWidth="1"/>
    <col min="8" max="8" width="11.421875" style="42" customWidth="1"/>
    <col min="9" max="9" width="12.7109375" style="42" customWidth="1"/>
    <col min="10" max="10" width="18.00390625" style="42" customWidth="1"/>
    <col min="11" max="16384" width="11.421875" style="42" customWidth="1"/>
  </cols>
  <sheetData>
    <row r="1" spans="1:10" s="39" customFormat="1" ht="18">
      <c r="A1" s="240" t="s">
        <v>191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5.25" customHeight="1">
      <c r="A2" s="40"/>
      <c r="B2" s="40"/>
      <c r="C2" s="40"/>
      <c r="D2" s="40"/>
      <c r="E2" s="40"/>
      <c r="F2" s="40"/>
      <c r="G2" s="40"/>
      <c r="H2" s="40"/>
      <c r="I2" s="40"/>
      <c r="J2" s="41"/>
    </row>
    <row r="3" spans="1:10" s="46" customFormat="1" ht="15" customHeight="1">
      <c r="A3" s="43" t="s">
        <v>7</v>
      </c>
      <c r="B3" s="43"/>
      <c r="C3" s="245" t="str">
        <f>'POA-01'!C3:J3</f>
        <v>CONTROL DEL APROVECHAMIENTO Y TRAFICO ILEGAL DE ESPECIES.</v>
      </c>
      <c r="D3" s="245"/>
      <c r="E3" s="245"/>
      <c r="F3" s="245"/>
      <c r="G3" s="245"/>
      <c r="H3" s="245"/>
      <c r="I3" s="44" t="str">
        <f>'POA-01'!I3</f>
        <v>CÓDIGO</v>
      </c>
      <c r="J3" s="45" t="str">
        <f>+'POA-01'!J3</f>
        <v>5200902-1</v>
      </c>
    </row>
    <row r="4" spans="1:10" s="46" customFormat="1" ht="11.25" customHeight="1">
      <c r="A4" s="43"/>
      <c r="B4" s="43"/>
      <c r="C4" s="44"/>
      <c r="D4" s="44"/>
      <c r="E4" s="44"/>
      <c r="F4" s="44"/>
      <c r="G4" s="44"/>
      <c r="H4" s="44"/>
      <c r="I4" s="44"/>
      <c r="J4" s="44"/>
    </row>
    <row r="5" spans="1:10" s="46" customFormat="1" ht="14.25">
      <c r="A5" s="47" t="s">
        <v>8</v>
      </c>
      <c r="B5" s="47"/>
      <c r="C5" s="108">
        <f>'POA-01'!C5</f>
        <v>1600000000</v>
      </c>
      <c r="D5" s="48"/>
      <c r="E5" s="116" t="s">
        <v>158</v>
      </c>
      <c r="F5" s="48"/>
      <c r="G5" s="48"/>
      <c r="H5" s="48"/>
      <c r="I5" s="48"/>
      <c r="J5" s="118">
        <f>+'POA-01'!J5</f>
        <v>0</v>
      </c>
    </row>
    <row r="6" spans="1:10" s="46" customFormat="1" ht="14.25">
      <c r="A6" s="47" t="s">
        <v>10</v>
      </c>
      <c r="B6" s="47"/>
      <c r="C6" s="109">
        <f>'POA-01'!C6</f>
        <v>0</v>
      </c>
      <c r="D6" s="48"/>
      <c r="E6" s="12" t="s">
        <v>157</v>
      </c>
      <c r="F6" s="48"/>
      <c r="G6" s="48"/>
      <c r="H6" s="48"/>
      <c r="I6" s="48"/>
      <c r="J6" s="118">
        <f>+'POA-01'!J6</f>
        <v>0</v>
      </c>
    </row>
    <row r="7" spans="1:10" s="46" customFormat="1" ht="14.25">
      <c r="A7" s="47" t="s">
        <v>9</v>
      </c>
      <c r="B7" s="47"/>
      <c r="C7" s="109">
        <f>'POA-01'!C7</f>
        <v>0</v>
      </c>
      <c r="D7" s="48"/>
      <c r="E7" s="48"/>
      <c r="F7" s="48"/>
      <c r="G7" s="48"/>
      <c r="H7" s="48"/>
      <c r="I7" s="48"/>
      <c r="J7" s="47"/>
    </row>
    <row r="8" spans="1:10" s="46" customFormat="1" ht="14.25">
      <c r="A8" s="16" t="s">
        <v>156</v>
      </c>
      <c r="B8" s="47"/>
      <c r="C8" s="109">
        <f>+'POA-01'!C8</f>
        <v>0</v>
      </c>
      <c r="D8" s="48"/>
      <c r="E8" s="48"/>
      <c r="F8" s="48"/>
      <c r="G8" s="48"/>
      <c r="H8" s="48"/>
      <c r="I8" s="48"/>
      <c r="J8" s="47"/>
    </row>
    <row r="9" spans="1:10" ht="14.25">
      <c r="A9" s="41"/>
      <c r="B9" s="41"/>
      <c r="C9" s="47"/>
      <c r="D9" s="41"/>
      <c r="E9" s="41"/>
      <c r="F9" s="41"/>
      <c r="G9" s="41"/>
      <c r="H9" s="41"/>
      <c r="I9" s="41"/>
      <c r="J9" s="41"/>
    </row>
    <row r="10" spans="1:10" s="49" customFormat="1" ht="12" thickBot="1">
      <c r="A10" s="49" t="s">
        <v>20</v>
      </c>
      <c r="J10" s="50" t="s">
        <v>21</v>
      </c>
    </row>
    <row r="11" spans="1:10" s="51" customFormat="1" ht="12" customHeight="1">
      <c r="A11" s="247" t="s">
        <v>51</v>
      </c>
      <c r="B11" s="244" t="s">
        <v>14</v>
      </c>
      <c r="C11" s="244" t="s">
        <v>15</v>
      </c>
      <c r="D11" s="244" t="s">
        <v>16</v>
      </c>
      <c r="E11" s="244" t="s">
        <v>0</v>
      </c>
      <c r="F11" s="244"/>
      <c r="G11" s="244"/>
      <c r="H11" s="244"/>
      <c r="I11" s="238" t="s">
        <v>25</v>
      </c>
      <c r="J11" s="242" t="s">
        <v>18</v>
      </c>
    </row>
    <row r="12" spans="1:10" s="51" customFormat="1" ht="22.5" customHeight="1" thickBot="1">
      <c r="A12" s="248"/>
      <c r="B12" s="249"/>
      <c r="C12" s="249"/>
      <c r="D12" s="249"/>
      <c r="E12" s="86" t="s">
        <v>2</v>
      </c>
      <c r="F12" s="86" t="s">
        <v>4</v>
      </c>
      <c r="G12" s="86" t="s">
        <v>5</v>
      </c>
      <c r="H12" s="86" t="s">
        <v>24</v>
      </c>
      <c r="I12" s="239"/>
      <c r="J12" s="243"/>
    </row>
    <row r="13" spans="1:10" s="52" customFormat="1" ht="11.25">
      <c r="A13" s="241" t="s">
        <v>22</v>
      </c>
      <c r="B13" s="241"/>
      <c r="C13" s="241"/>
      <c r="D13" s="241"/>
      <c r="E13" s="241"/>
      <c r="F13" s="241"/>
      <c r="G13" s="241"/>
      <c r="H13" s="241"/>
      <c r="I13" s="241"/>
      <c r="J13" s="241"/>
    </row>
    <row r="14" spans="1:10" s="187" customFormat="1" ht="13.5" customHeight="1">
      <c r="A14" s="182">
        <v>1</v>
      </c>
      <c r="B14" s="183" t="s">
        <v>207</v>
      </c>
      <c r="C14" s="183" t="s">
        <v>207</v>
      </c>
      <c r="D14" s="183"/>
      <c r="E14" s="184"/>
      <c r="F14" s="183"/>
      <c r="G14" s="184">
        <v>11</v>
      </c>
      <c r="H14" s="185">
        <v>1</v>
      </c>
      <c r="I14" s="186">
        <v>4000000</v>
      </c>
      <c r="J14" s="61">
        <f aca="true" t="shared" si="0" ref="J14:J21">+G14*I14</f>
        <v>44000000</v>
      </c>
    </row>
    <row r="15" spans="1:10" s="52" customFormat="1" ht="11.25">
      <c r="A15" s="58">
        <v>2</v>
      </c>
      <c r="B15" s="58" t="s">
        <v>208</v>
      </c>
      <c r="C15" s="58" t="s">
        <v>208</v>
      </c>
      <c r="D15" s="58"/>
      <c r="E15" s="58"/>
      <c r="F15" s="59"/>
      <c r="G15" s="60">
        <v>11</v>
      </c>
      <c r="H15" s="218">
        <v>1</v>
      </c>
      <c r="I15" s="61">
        <v>4000000</v>
      </c>
      <c r="J15" s="61">
        <f t="shared" si="0"/>
        <v>44000000</v>
      </c>
    </row>
    <row r="16" spans="1:10" s="52" customFormat="1" ht="11.25">
      <c r="A16" s="58"/>
      <c r="B16" s="58"/>
      <c r="C16" s="58"/>
      <c r="D16" s="58"/>
      <c r="E16" s="58"/>
      <c r="F16" s="59"/>
      <c r="G16" s="60"/>
      <c r="H16" s="53"/>
      <c r="I16" s="61"/>
      <c r="J16" s="61">
        <f t="shared" si="0"/>
        <v>0</v>
      </c>
    </row>
    <row r="17" spans="1:10" s="52" customFormat="1" ht="11.25">
      <c r="A17" s="58"/>
      <c r="B17" s="58"/>
      <c r="C17" s="58"/>
      <c r="D17" s="58"/>
      <c r="E17" s="58"/>
      <c r="F17" s="59"/>
      <c r="G17" s="60"/>
      <c r="H17" s="53"/>
      <c r="I17" s="61"/>
      <c r="J17" s="61">
        <f t="shared" si="0"/>
        <v>0</v>
      </c>
    </row>
    <row r="18" spans="1:10" s="52" customFormat="1" ht="11.25">
      <c r="A18" s="58"/>
      <c r="B18" s="58"/>
      <c r="C18" s="58"/>
      <c r="D18" s="58"/>
      <c r="E18" s="58"/>
      <c r="F18" s="59"/>
      <c r="G18" s="60"/>
      <c r="H18" s="53"/>
      <c r="I18" s="61"/>
      <c r="J18" s="61">
        <f t="shared" si="0"/>
        <v>0</v>
      </c>
    </row>
    <row r="19" spans="1:10" s="52" customFormat="1" ht="11.25">
      <c r="A19" s="53"/>
      <c r="B19" s="54"/>
      <c r="C19" s="54"/>
      <c r="D19" s="54"/>
      <c r="E19" s="54"/>
      <c r="F19" s="59"/>
      <c r="G19" s="60"/>
      <c r="H19" s="53"/>
      <c r="I19" s="61"/>
      <c r="J19" s="61">
        <f t="shared" si="0"/>
        <v>0</v>
      </c>
    </row>
    <row r="20" spans="1:10" s="52" customFormat="1" ht="11.25">
      <c r="A20" s="53"/>
      <c r="B20" s="54"/>
      <c r="C20" s="54"/>
      <c r="D20" s="54"/>
      <c r="E20" s="54"/>
      <c r="F20" s="59"/>
      <c r="G20" s="60"/>
      <c r="H20" s="53"/>
      <c r="I20" s="61"/>
      <c r="J20" s="61">
        <f t="shared" si="0"/>
        <v>0</v>
      </c>
    </row>
    <row r="21" spans="1:10" s="52" customFormat="1" ht="11.25">
      <c r="A21" s="53"/>
      <c r="B21" s="54"/>
      <c r="C21" s="54"/>
      <c r="D21" s="54"/>
      <c r="E21" s="54"/>
      <c r="F21" s="59"/>
      <c r="G21" s="60"/>
      <c r="H21" s="53"/>
      <c r="I21" s="61"/>
      <c r="J21" s="61">
        <f t="shared" si="0"/>
        <v>0</v>
      </c>
    </row>
    <row r="22" spans="1:10" s="52" customFormat="1" ht="11.25">
      <c r="A22" s="241" t="s">
        <v>23</v>
      </c>
      <c r="B22" s="241"/>
      <c r="C22" s="241"/>
      <c r="D22" s="241"/>
      <c r="E22" s="55"/>
      <c r="F22" s="55"/>
      <c r="G22" s="55"/>
      <c r="H22" s="56"/>
      <c r="I22" s="57" t="s">
        <v>118</v>
      </c>
      <c r="J22" s="62">
        <f>SUM(J14:J21)</f>
        <v>88000000</v>
      </c>
    </row>
    <row r="23" spans="1:10" s="14" customFormat="1" ht="11.25">
      <c r="A23" s="10"/>
      <c r="B23" s="127"/>
      <c r="C23" s="11"/>
      <c r="D23" s="11"/>
      <c r="E23" s="13"/>
      <c r="F23" s="13"/>
      <c r="G23" s="143"/>
      <c r="H23" s="10"/>
      <c r="I23" s="144"/>
      <c r="J23" s="145"/>
    </row>
    <row r="24" spans="1:10" s="14" customFormat="1" ht="22.5">
      <c r="A24" s="10">
        <v>1</v>
      </c>
      <c r="B24" s="127" t="s">
        <v>183</v>
      </c>
      <c r="C24" s="11" t="s">
        <v>184</v>
      </c>
      <c r="D24" s="11" t="s">
        <v>185</v>
      </c>
      <c r="E24" s="13"/>
      <c r="F24" s="13"/>
      <c r="G24" s="143"/>
      <c r="H24" s="10"/>
      <c r="I24" s="144"/>
      <c r="J24" s="145">
        <v>51332769</v>
      </c>
    </row>
    <row r="25" spans="1:10" s="14" customFormat="1" ht="11.25">
      <c r="A25" s="10">
        <v>2</v>
      </c>
      <c r="B25" s="127" t="s">
        <v>168</v>
      </c>
      <c r="C25" s="11" t="s">
        <v>169</v>
      </c>
      <c r="D25" s="11" t="s">
        <v>167</v>
      </c>
      <c r="E25" s="13"/>
      <c r="F25" s="13"/>
      <c r="G25" s="143"/>
      <c r="H25" s="10"/>
      <c r="I25" s="144"/>
      <c r="J25" s="145">
        <v>24409786</v>
      </c>
    </row>
    <row r="26" spans="1:10" s="14" customFormat="1" ht="11.25">
      <c r="A26" s="10">
        <v>3</v>
      </c>
      <c r="B26" s="127" t="s">
        <v>171</v>
      </c>
      <c r="C26" s="11" t="s">
        <v>172</v>
      </c>
      <c r="D26" s="11" t="s">
        <v>170</v>
      </c>
      <c r="E26" s="146"/>
      <c r="F26" s="146"/>
      <c r="G26" s="147"/>
      <c r="H26" s="10"/>
      <c r="I26" s="11"/>
      <c r="J26" s="145">
        <v>24409786</v>
      </c>
    </row>
    <row r="27" spans="1:10" s="14" customFormat="1" ht="11.25">
      <c r="A27" s="246" t="s">
        <v>173</v>
      </c>
      <c r="B27" s="246"/>
      <c r="C27" s="246"/>
      <c r="D27" s="149"/>
      <c r="E27" s="148"/>
      <c r="F27" s="148"/>
      <c r="G27" s="148"/>
      <c r="H27" s="10"/>
      <c r="I27" s="11"/>
      <c r="J27" s="145"/>
    </row>
    <row r="28" s="14" customFormat="1" ht="11.25"/>
    <row r="29" spans="9:10" ht="12.75">
      <c r="I29" s="57" t="s">
        <v>118</v>
      </c>
      <c r="J29" s="63">
        <f>SUM(J23:J27)</f>
        <v>100152341</v>
      </c>
    </row>
    <row r="31" spans="9:10" ht="12.75">
      <c r="I31" s="64" t="s">
        <v>31</v>
      </c>
      <c r="J31" s="65">
        <f>+J29+J22</f>
        <v>188152341</v>
      </c>
    </row>
  </sheetData>
  <sheetProtection/>
  <mergeCells count="12">
    <mergeCell ref="A27:C27"/>
    <mergeCell ref="A22:D22"/>
    <mergeCell ref="A11:A12"/>
    <mergeCell ref="B11:B12"/>
    <mergeCell ref="C11:C12"/>
    <mergeCell ref="D11:D12"/>
    <mergeCell ref="I11:I12"/>
    <mergeCell ref="A1:J1"/>
    <mergeCell ref="A13:J13"/>
    <mergeCell ref="J11:J12"/>
    <mergeCell ref="E11:H11"/>
    <mergeCell ref="C3:H3"/>
  </mergeCells>
  <printOptions horizontalCentered="1"/>
  <pageMargins left="0.35433070866141736" right="0.1968503937007874" top="0.9055118110236221" bottom="0.984251968503937" header="0" footer="0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4">
      <selection activeCell="C3" sqref="C3:G3"/>
    </sheetView>
  </sheetViews>
  <sheetFormatPr defaultColWidth="11.421875" defaultRowHeight="12.75"/>
  <cols>
    <col min="1" max="1" width="6.00390625" style="7" customWidth="1"/>
    <col min="2" max="2" width="25.7109375" style="7" customWidth="1"/>
    <col min="3" max="3" width="22.57421875" style="7" customWidth="1"/>
    <col min="4" max="4" width="10.57421875" style="7" customWidth="1"/>
    <col min="5" max="6" width="12.7109375" style="7" customWidth="1"/>
    <col min="7" max="7" width="11.57421875" style="7" customWidth="1"/>
    <col min="8" max="8" width="14.28125" style="7" customWidth="1"/>
    <col min="9" max="9" width="16.140625" style="7" customWidth="1"/>
    <col min="10" max="16384" width="11.421875" style="7" customWidth="1"/>
  </cols>
  <sheetData>
    <row r="1" spans="1:10" s="28" customFormat="1" ht="18">
      <c r="A1" s="229" t="s">
        <v>191</v>
      </c>
      <c r="B1" s="229"/>
      <c r="C1" s="229"/>
      <c r="D1" s="229"/>
      <c r="E1" s="229"/>
      <c r="F1" s="229"/>
      <c r="G1" s="229"/>
      <c r="H1" s="229"/>
      <c r="I1" s="229"/>
      <c r="J1" s="27"/>
    </row>
    <row r="2" spans="1:10" ht="5.25" customHeight="1">
      <c r="A2" s="8"/>
      <c r="B2" s="8"/>
      <c r="C2" s="8"/>
      <c r="D2" s="8"/>
      <c r="E2" s="8"/>
      <c r="F2" s="8"/>
      <c r="G2" s="8"/>
      <c r="H2" s="8"/>
      <c r="I2" s="8"/>
      <c r="J2" s="12"/>
    </row>
    <row r="3" spans="1:10" s="16" customFormat="1" ht="28.5" customHeight="1">
      <c r="A3" s="15" t="s">
        <v>7</v>
      </c>
      <c r="B3" s="15"/>
      <c r="C3" s="256" t="str">
        <f>'POA-01'!C3:H3</f>
        <v>CONTROL DEL APROVECHAMIENTO Y TRAFICO ILEGAL DE ESPECIES.</v>
      </c>
      <c r="D3" s="256"/>
      <c r="E3" s="256"/>
      <c r="F3" s="256"/>
      <c r="G3" s="256"/>
      <c r="H3" s="31" t="str">
        <f>'POA-01'!I3</f>
        <v>CÓDIGO</v>
      </c>
      <c r="I3" s="34" t="str">
        <f>+'POA-02'!J3</f>
        <v>5200902-1</v>
      </c>
      <c r="J3" s="17"/>
    </row>
    <row r="4" spans="1:10" s="16" customFormat="1" ht="15" customHeight="1">
      <c r="A4" s="15"/>
      <c r="B4" s="15"/>
      <c r="C4" s="21"/>
      <c r="D4" s="21"/>
      <c r="E4" s="21"/>
      <c r="F4" s="21"/>
      <c r="G4" s="21"/>
      <c r="H4" s="29"/>
      <c r="I4" s="29"/>
      <c r="J4" s="17"/>
    </row>
    <row r="5" spans="1:10" s="16" customFormat="1" ht="14.25">
      <c r="A5" s="17" t="s">
        <v>8</v>
      </c>
      <c r="B5" s="17"/>
      <c r="C5" s="37">
        <f>'POA-01'!C5</f>
        <v>1600000000</v>
      </c>
      <c r="D5" s="21"/>
      <c r="E5" s="116" t="s">
        <v>158</v>
      </c>
      <c r="F5" s="21"/>
      <c r="G5" s="21"/>
      <c r="H5" s="21"/>
      <c r="I5" s="119">
        <f>'POA-01'!J5</f>
        <v>0</v>
      </c>
      <c r="J5" s="17"/>
    </row>
    <row r="6" spans="1:10" s="16" customFormat="1" ht="14.25">
      <c r="A6" s="17" t="s">
        <v>10</v>
      </c>
      <c r="B6" s="17"/>
      <c r="C6" s="38">
        <f>'POA-01'!C6</f>
        <v>0</v>
      </c>
      <c r="D6" s="21"/>
      <c r="E6" s="12" t="s">
        <v>157</v>
      </c>
      <c r="F6" s="21"/>
      <c r="G6" s="21"/>
      <c r="H6" s="21"/>
      <c r="I6" s="119">
        <f>'POA-01'!J6</f>
        <v>0</v>
      </c>
      <c r="J6" s="17"/>
    </row>
    <row r="7" spans="1:10" s="16" customFormat="1" ht="14.25">
      <c r="A7" s="17" t="s">
        <v>9</v>
      </c>
      <c r="B7" s="17"/>
      <c r="C7" s="38">
        <f>'POA-01'!C7</f>
        <v>0</v>
      </c>
      <c r="D7" s="21"/>
      <c r="E7" s="21"/>
      <c r="F7" s="21"/>
      <c r="G7" s="21"/>
      <c r="H7" s="21"/>
      <c r="I7" s="21"/>
      <c r="J7" s="17"/>
    </row>
    <row r="8" spans="1:3" s="16" customFormat="1" ht="14.25">
      <c r="A8" s="16" t="s">
        <v>156</v>
      </c>
      <c r="C8" s="37">
        <f>'POA-01'!C8</f>
        <v>0</v>
      </c>
    </row>
    <row r="10" spans="1:9" s="18" customFormat="1" ht="12" thickBot="1">
      <c r="A10" s="18" t="s">
        <v>33</v>
      </c>
      <c r="I10" s="19" t="s">
        <v>34</v>
      </c>
    </row>
    <row r="11" spans="1:9" s="20" customFormat="1" ht="14.25" customHeight="1">
      <c r="A11" s="233" t="s">
        <v>51</v>
      </c>
      <c r="B11" s="232" t="s">
        <v>28</v>
      </c>
      <c r="C11" s="232" t="s">
        <v>29</v>
      </c>
      <c r="D11" s="235" t="s">
        <v>30</v>
      </c>
      <c r="E11" s="257" t="s">
        <v>26</v>
      </c>
      <c r="F11" s="257"/>
      <c r="G11" s="232" t="s">
        <v>27</v>
      </c>
      <c r="H11" s="232"/>
      <c r="I11" s="220" t="s">
        <v>38</v>
      </c>
    </row>
    <row r="12" spans="1:9" s="20" customFormat="1" ht="11.25">
      <c r="A12" s="255"/>
      <c r="B12" s="254"/>
      <c r="C12" s="254"/>
      <c r="D12" s="253"/>
      <c r="E12" s="126" t="s">
        <v>17</v>
      </c>
      <c r="F12" s="126" t="s">
        <v>31</v>
      </c>
      <c r="G12" s="126" t="s">
        <v>32</v>
      </c>
      <c r="H12" s="126" t="s">
        <v>31</v>
      </c>
      <c r="I12" s="252"/>
    </row>
    <row r="13" spans="1:9" s="122" customFormat="1" ht="11.25">
      <c r="A13" s="129">
        <v>1</v>
      </c>
      <c r="B13" s="140" t="s">
        <v>174</v>
      </c>
      <c r="C13" s="100" t="s">
        <v>175</v>
      </c>
      <c r="D13" s="100"/>
      <c r="E13" s="100"/>
      <c r="F13" s="100"/>
      <c r="G13" s="153" t="s">
        <v>162</v>
      </c>
      <c r="H13" s="154">
        <v>8007659</v>
      </c>
      <c r="I13" s="174"/>
    </row>
    <row r="14" spans="1:9" s="122" customFormat="1" ht="22.5">
      <c r="A14" s="129">
        <v>2</v>
      </c>
      <c r="B14" s="140" t="s">
        <v>176</v>
      </c>
      <c r="C14" s="100" t="s">
        <v>177</v>
      </c>
      <c r="D14" s="100"/>
      <c r="E14" s="100"/>
      <c r="F14" s="100"/>
      <c r="G14" s="153" t="s">
        <v>162</v>
      </c>
      <c r="H14" s="154">
        <v>12000000</v>
      </c>
      <c r="I14" s="174"/>
    </row>
    <row r="15" spans="1:9" s="122" customFormat="1" ht="11.25">
      <c r="A15" s="129"/>
      <c r="B15" s="140"/>
      <c r="C15" s="100"/>
      <c r="D15" s="100"/>
      <c r="E15" s="100"/>
      <c r="F15" s="100"/>
      <c r="G15" s="153"/>
      <c r="H15" s="154"/>
      <c r="I15" s="174"/>
    </row>
    <row r="16" spans="1:9" s="14" customFormat="1" ht="11.25">
      <c r="A16" s="130"/>
      <c r="B16" s="150"/>
      <c r="C16" s="150"/>
      <c r="D16" s="66"/>
      <c r="E16" s="151"/>
      <c r="F16" s="151"/>
      <c r="G16" s="152"/>
      <c r="H16" s="152"/>
      <c r="I16" s="131"/>
    </row>
    <row r="17" spans="1:9" s="14" customFormat="1" ht="11.25">
      <c r="A17" s="128"/>
      <c r="B17" s="68"/>
      <c r="C17" s="68"/>
      <c r="D17" s="66"/>
      <c r="E17" s="103"/>
      <c r="F17" s="103"/>
      <c r="G17" s="67"/>
      <c r="H17" s="67"/>
      <c r="I17" s="131"/>
    </row>
    <row r="18" spans="1:9" s="14" customFormat="1" ht="11.25">
      <c r="A18" s="128"/>
      <c r="B18" s="68"/>
      <c r="C18" s="68"/>
      <c r="D18" s="66"/>
      <c r="E18" s="103"/>
      <c r="F18" s="103"/>
      <c r="G18" s="67"/>
      <c r="H18" s="67"/>
      <c r="I18" s="131"/>
    </row>
    <row r="19" spans="1:9" s="14" customFormat="1" ht="11.25">
      <c r="A19" s="128"/>
      <c r="B19" s="68"/>
      <c r="C19" s="68"/>
      <c r="D19" s="66"/>
      <c r="E19" s="67"/>
      <c r="F19" s="103"/>
      <c r="G19" s="67"/>
      <c r="H19" s="67"/>
      <c r="I19" s="132"/>
    </row>
    <row r="20" spans="1:9" s="14" customFormat="1" ht="11.25">
      <c r="A20" s="128"/>
      <c r="B20" s="68"/>
      <c r="C20" s="68"/>
      <c r="D20" s="66"/>
      <c r="E20" s="67"/>
      <c r="F20" s="103"/>
      <c r="G20" s="67"/>
      <c r="H20" s="67"/>
      <c r="I20" s="132"/>
    </row>
    <row r="21" spans="1:9" s="14" customFormat="1" ht="11.25">
      <c r="A21" s="128"/>
      <c r="B21" s="68"/>
      <c r="C21" s="68"/>
      <c r="D21" s="11"/>
      <c r="E21" s="67"/>
      <c r="F21" s="67"/>
      <c r="G21" s="67"/>
      <c r="H21" s="67"/>
      <c r="I21" s="133"/>
    </row>
    <row r="22" spans="1:9" s="14" customFormat="1" ht="12" thickBot="1">
      <c r="A22" s="250" t="s">
        <v>19</v>
      </c>
      <c r="B22" s="251"/>
      <c r="C22" s="135"/>
      <c r="D22" s="134"/>
      <c r="E22" s="136"/>
      <c r="F22" s="136"/>
      <c r="G22" s="136"/>
      <c r="H22" s="137">
        <f>SUM(H13:H21)</f>
        <v>20007659</v>
      </c>
      <c r="I22" s="138"/>
    </row>
    <row r="25" s="16" customFormat="1" ht="14.25">
      <c r="A25" s="32"/>
    </row>
    <row r="26" s="16" customFormat="1" ht="14.25"/>
  </sheetData>
  <sheetProtection/>
  <mergeCells count="10">
    <mergeCell ref="A22:B22"/>
    <mergeCell ref="G11:H11"/>
    <mergeCell ref="I11:I12"/>
    <mergeCell ref="D11:D12"/>
    <mergeCell ref="A1:I1"/>
    <mergeCell ref="B11:B12"/>
    <mergeCell ref="A11:A12"/>
    <mergeCell ref="C11:C12"/>
    <mergeCell ref="C3:G3"/>
    <mergeCell ref="E11:F11"/>
  </mergeCells>
  <printOptions horizontalCentered="1"/>
  <pageMargins left="0.3937007874015748" right="0.1968503937007874" top="0.984251968503937" bottom="0.984251968503937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G3" sqref="G3"/>
    </sheetView>
  </sheetViews>
  <sheetFormatPr defaultColWidth="11.421875" defaultRowHeight="12.75"/>
  <cols>
    <col min="1" max="1" width="5.140625" style="7" customWidth="1"/>
    <col min="2" max="2" width="25.140625" style="7" customWidth="1"/>
    <col min="3" max="3" width="23.00390625" style="7" customWidth="1"/>
    <col min="4" max="4" width="8.57421875" style="7" customWidth="1"/>
    <col min="5" max="5" width="13.57421875" style="7" customWidth="1"/>
    <col min="6" max="6" width="14.57421875" style="7" customWidth="1"/>
    <col min="7" max="7" width="15.57421875" style="115" customWidth="1"/>
    <col min="8" max="8" width="15.7109375" style="7" customWidth="1"/>
    <col min="9" max="16384" width="11.421875" style="7" customWidth="1"/>
  </cols>
  <sheetData>
    <row r="1" spans="1:10" s="28" customFormat="1" ht="18">
      <c r="A1" s="229" t="s">
        <v>191</v>
      </c>
      <c r="B1" s="229"/>
      <c r="C1" s="229"/>
      <c r="D1" s="229"/>
      <c r="E1" s="229"/>
      <c r="F1" s="229"/>
      <c r="G1" s="229"/>
      <c r="H1" s="229"/>
      <c r="I1" s="26"/>
      <c r="J1" s="27"/>
    </row>
    <row r="2" spans="1:10" ht="5.25" customHeight="1">
      <c r="A2" s="8"/>
      <c r="B2" s="8"/>
      <c r="C2" s="8"/>
      <c r="D2" s="8"/>
      <c r="E2" s="8"/>
      <c r="F2" s="8"/>
      <c r="G2" s="111"/>
      <c r="H2" s="8"/>
      <c r="I2" s="8"/>
      <c r="J2" s="12"/>
    </row>
    <row r="3" spans="1:10" s="16" customFormat="1" ht="14.25">
      <c r="A3" s="15" t="s">
        <v>7</v>
      </c>
      <c r="B3" s="15"/>
      <c r="C3" s="32" t="str">
        <f>'POA-01'!C3:H3</f>
        <v>CONTROL DEL APROVECHAMIENTO Y TRAFICO ILEGAL DE ESPECIES.</v>
      </c>
      <c r="D3" s="33"/>
      <c r="E3" s="33"/>
      <c r="F3" s="33"/>
      <c r="G3" s="197" t="str">
        <f>'POA-01'!I3</f>
        <v>CÓDIGO</v>
      </c>
      <c r="H3" s="31" t="str">
        <f>'POA-01'!J3</f>
        <v>5200902-1</v>
      </c>
      <c r="I3" s="21"/>
      <c r="J3" s="17"/>
    </row>
    <row r="4" spans="1:10" s="16" customFormat="1" ht="15" customHeight="1">
      <c r="A4" s="15"/>
      <c r="B4" s="15"/>
      <c r="C4" s="21"/>
      <c r="D4" s="21"/>
      <c r="E4" s="21"/>
      <c r="F4" s="21"/>
      <c r="G4" s="112"/>
      <c r="H4" s="21"/>
      <c r="I4" s="21"/>
      <c r="J4" s="17"/>
    </row>
    <row r="5" spans="1:10" s="16" customFormat="1" ht="14.25">
      <c r="A5" s="17" t="s">
        <v>8</v>
      </c>
      <c r="B5" s="17"/>
      <c r="C5" s="37">
        <f>'POA-01'!C5</f>
        <v>1600000000</v>
      </c>
      <c r="D5" s="21"/>
      <c r="E5" s="116" t="s">
        <v>158</v>
      </c>
      <c r="F5" s="21"/>
      <c r="G5" s="112"/>
      <c r="H5" s="120">
        <f>+'POA-03'!I5</f>
        <v>0</v>
      </c>
      <c r="I5" s="21"/>
      <c r="J5" s="17"/>
    </row>
    <row r="6" spans="1:10" s="16" customFormat="1" ht="14.25">
      <c r="A6" s="17" t="s">
        <v>10</v>
      </c>
      <c r="B6" s="17"/>
      <c r="C6" s="38">
        <f>'POA-01'!C6</f>
        <v>0</v>
      </c>
      <c r="D6" s="21"/>
      <c r="E6" s="12" t="s">
        <v>157</v>
      </c>
      <c r="F6" s="21"/>
      <c r="G6" s="112"/>
      <c r="H6" s="120">
        <f>+'POA-03'!I6</f>
        <v>0</v>
      </c>
      <c r="I6" s="21"/>
      <c r="J6" s="17"/>
    </row>
    <row r="7" spans="1:10" s="16" customFormat="1" ht="14.25">
      <c r="A7" s="17" t="s">
        <v>9</v>
      </c>
      <c r="B7" s="17"/>
      <c r="C7" s="38">
        <f>'POA-01'!C7</f>
        <v>0</v>
      </c>
      <c r="D7" s="21"/>
      <c r="E7" s="21"/>
      <c r="F7" s="21"/>
      <c r="G7" s="112"/>
      <c r="H7" s="21"/>
      <c r="I7" s="21"/>
      <c r="J7" s="17"/>
    </row>
    <row r="8" spans="1:7" s="14" customFormat="1" ht="14.25">
      <c r="A8" s="16" t="s">
        <v>156</v>
      </c>
      <c r="C8" s="37">
        <f>'POA-01'!C8</f>
        <v>0</v>
      </c>
      <c r="G8" s="113"/>
    </row>
    <row r="9" s="14" customFormat="1" ht="11.25">
      <c r="G9" s="113"/>
    </row>
    <row r="10" spans="1:8" s="18" customFormat="1" ht="12" thickBot="1">
      <c r="A10" s="24" t="s">
        <v>36</v>
      </c>
      <c r="G10" s="114"/>
      <c r="H10" s="19" t="s">
        <v>37</v>
      </c>
    </row>
    <row r="11" spans="1:8" s="20" customFormat="1" ht="22.5">
      <c r="A11" s="155" t="s">
        <v>51</v>
      </c>
      <c r="B11" s="125" t="s">
        <v>35</v>
      </c>
      <c r="C11" s="125" t="s">
        <v>29</v>
      </c>
      <c r="D11" s="156" t="s">
        <v>30</v>
      </c>
      <c r="E11" s="156" t="s">
        <v>26</v>
      </c>
      <c r="F11" s="156" t="s">
        <v>41</v>
      </c>
      <c r="G11" s="157" t="s">
        <v>40</v>
      </c>
      <c r="H11" s="158" t="s">
        <v>39</v>
      </c>
    </row>
    <row r="12" spans="1:8" s="20" customFormat="1" ht="11.25">
      <c r="A12" s="188"/>
      <c r="B12" s="189"/>
      <c r="C12" s="189"/>
      <c r="D12" s="190"/>
      <c r="E12" s="190"/>
      <c r="F12" s="182"/>
      <c r="G12" s="191"/>
      <c r="H12" s="192"/>
    </row>
    <row r="13" spans="1:8" s="20" customFormat="1" ht="11.25">
      <c r="A13" s="188"/>
      <c r="B13" s="189"/>
      <c r="C13" s="189"/>
      <c r="D13" s="190"/>
      <c r="E13" s="190"/>
      <c r="F13" s="182"/>
      <c r="G13" s="191"/>
      <c r="H13" s="192"/>
    </row>
    <row r="14" spans="1:8" s="20" customFormat="1" ht="11.25">
      <c r="A14" s="188"/>
      <c r="B14" s="189"/>
      <c r="C14" s="189"/>
      <c r="D14" s="182"/>
      <c r="E14" s="182"/>
      <c r="F14" s="182"/>
      <c r="G14" s="191"/>
      <c r="H14" s="192"/>
    </row>
    <row r="15" spans="1:8" s="20" customFormat="1" ht="11.25">
      <c r="A15" s="129"/>
      <c r="B15" s="142"/>
      <c r="C15" s="142"/>
      <c r="D15" s="100"/>
      <c r="E15" s="100"/>
      <c r="F15" s="100"/>
      <c r="G15" s="154"/>
      <c r="H15" s="174"/>
    </row>
    <row r="16" spans="1:8" s="20" customFormat="1" ht="11.25">
      <c r="A16" s="129"/>
      <c r="B16" s="142"/>
      <c r="C16" s="142"/>
      <c r="D16" s="100"/>
      <c r="E16" s="100"/>
      <c r="F16" s="100"/>
      <c r="G16" s="154"/>
      <c r="H16" s="174"/>
    </row>
    <row r="17" spans="1:8" s="20" customFormat="1" ht="11.25">
      <c r="A17" s="129"/>
      <c r="B17" s="142"/>
      <c r="C17" s="142"/>
      <c r="D17" s="100"/>
      <c r="E17" s="100"/>
      <c r="F17" s="100"/>
      <c r="G17" s="154"/>
      <c r="H17" s="174"/>
    </row>
    <row r="18" spans="1:8" s="20" customFormat="1" ht="11.25">
      <c r="A18" s="129"/>
      <c r="B18" s="142"/>
      <c r="C18" s="142"/>
      <c r="D18" s="100"/>
      <c r="E18" s="140"/>
      <c r="F18" s="100"/>
      <c r="G18" s="154"/>
      <c r="H18" s="174"/>
    </row>
    <row r="19" spans="1:8" s="20" customFormat="1" ht="11.25">
      <c r="A19" s="129"/>
      <c r="B19" s="142"/>
      <c r="C19" s="142"/>
      <c r="D19" s="100"/>
      <c r="E19" s="100"/>
      <c r="F19" s="100"/>
      <c r="G19" s="154"/>
      <c r="H19" s="174"/>
    </row>
    <row r="20" spans="1:8" s="20" customFormat="1" ht="11.25">
      <c r="A20" s="162"/>
      <c r="B20" s="159"/>
      <c r="C20" s="159"/>
      <c r="D20" s="160"/>
      <c r="E20" s="160"/>
      <c r="F20" s="160"/>
      <c r="G20" s="161"/>
      <c r="H20" s="163"/>
    </row>
    <row r="21" spans="1:8" s="14" customFormat="1" ht="11.25">
      <c r="A21" s="164"/>
      <c r="B21" s="68"/>
      <c r="C21" s="102"/>
      <c r="D21" s="67"/>
      <c r="E21" s="67"/>
      <c r="F21" s="67"/>
      <c r="G21" s="139"/>
      <c r="H21" s="133"/>
    </row>
    <row r="22" spans="1:8" s="14" customFormat="1" ht="12" thickBot="1">
      <c r="A22" s="165"/>
      <c r="B22" s="166"/>
      <c r="C22" s="167"/>
      <c r="D22" s="168"/>
      <c r="E22" s="168"/>
      <c r="F22" s="168"/>
      <c r="G22" s="169"/>
      <c r="H22" s="170"/>
    </row>
    <row r="23" spans="1:8" s="14" customFormat="1" ht="12" thickBot="1">
      <c r="A23" s="13"/>
      <c r="B23" s="13"/>
      <c r="C23" s="13"/>
      <c r="D23" s="77"/>
      <c r="E23" s="77"/>
      <c r="F23" s="171" t="s">
        <v>31</v>
      </c>
      <c r="G23" s="172">
        <f>SUM(G12:G22)</f>
        <v>0</v>
      </c>
      <c r="H23" s="173"/>
    </row>
    <row r="24" spans="4:8" s="14" customFormat="1" ht="11.25">
      <c r="D24" s="70"/>
      <c r="E24" s="70"/>
      <c r="F24" s="70"/>
      <c r="G24" s="113"/>
      <c r="H24" s="70"/>
    </row>
    <row r="25" s="14" customFormat="1" ht="11.25">
      <c r="G25" s="113"/>
    </row>
    <row r="26" s="14" customFormat="1" ht="11.25">
      <c r="G26" s="113"/>
    </row>
    <row r="27" s="14" customFormat="1" ht="11.25">
      <c r="G27" s="113"/>
    </row>
    <row r="28" s="14" customFormat="1" ht="11.25">
      <c r="G28" s="113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0">
      <selection activeCell="C24" sqref="C24"/>
    </sheetView>
  </sheetViews>
  <sheetFormatPr defaultColWidth="11.421875" defaultRowHeight="12.75"/>
  <cols>
    <col min="1" max="1" width="5.57421875" style="7" customWidth="1"/>
    <col min="2" max="2" width="27.28125" style="7" customWidth="1"/>
    <col min="3" max="3" width="22.7109375" style="7" customWidth="1"/>
    <col min="4" max="5" width="7.28125" style="7" customWidth="1"/>
    <col min="6" max="6" width="8.28125" style="7" customWidth="1"/>
    <col min="7" max="7" width="19.00390625" style="7" customWidth="1"/>
    <col min="8" max="8" width="17.7109375" style="7" customWidth="1"/>
    <col min="9" max="9" width="19.00390625" style="7" customWidth="1"/>
    <col min="10" max="16384" width="11.421875" style="7" customWidth="1"/>
  </cols>
  <sheetData>
    <row r="1" spans="1:10" ht="18">
      <c r="A1" s="229" t="s">
        <v>191</v>
      </c>
      <c r="B1" s="229"/>
      <c r="C1" s="229"/>
      <c r="D1" s="229"/>
      <c r="E1" s="229"/>
      <c r="F1" s="229"/>
      <c r="G1" s="229"/>
      <c r="H1" s="229"/>
      <c r="I1" s="229"/>
      <c r="J1" s="12"/>
    </row>
    <row r="2" spans="1:10" ht="5.25" customHeight="1">
      <c r="A2" s="8"/>
      <c r="B2" s="8"/>
      <c r="C2" s="8"/>
      <c r="D2" s="8"/>
      <c r="E2" s="8"/>
      <c r="F2" s="8"/>
      <c r="G2" s="8"/>
      <c r="H2" s="8"/>
      <c r="I2" s="8"/>
      <c r="J2" s="12"/>
    </row>
    <row r="3" spans="1:10" s="16" customFormat="1" ht="14.25">
      <c r="A3" s="15" t="s">
        <v>7</v>
      </c>
      <c r="B3" s="15"/>
      <c r="C3" s="270" t="str">
        <f>'POA-01'!C3:H3</f>
        <v>CONTROL DEL APROVECHAMIENTO Y TRAFICO ILEGAL DE ESPECIES.</v>
      </c>
      <c r="D3" s="270"/>
      <c r="E3" s="270"/>
      <c r="F3" s="270"/>
      <c r="G3" s="270"/>
      <c r="H3" s="270"/>
      <c r="I3" s="270"/>
      <c r="J3" s="17"/>
    </row>
    <row r="4" spans="1:10" s="16" customFormat="1" ht="15" customHeight="1">
      <c r="A4" s="15"/>
      <c r="B4" s="15"/>
      <c r="C4" s="21"/>
      <c r="D4" s="21"/>
      <c r="E4" s="21"/>
      <c r="F4" s="21"/>
      <c r="G4" s="21"/>
      <c r="H4" s="271" t="s">
        <v>199</v>
      </c>
      <c r="I4" s="271"/>
      <c r="J4" s="17"/>
    </row>
    <row r="5" spans="1:10" s="16" customFormat="1" ht="14.25">
      <c r="A5" s="17" t="s">
        <v>8</v>
      </c>
      <c r="B5" s="17"/>
      <c r="C5" s="37">
        <f>'POA-01'!C5</f>
        <v>1600000000</v>
      </c>
      <c r="D5" s="21"/>
      <c r="E5" s="116" t="s">
        <v>158</v>
      </c>
      <c r="F5" s="21"/>
      <c r="G5" s="21"/>
      <c r="H5" s="21"/>
      <c r="I5" s="119">
        <f>'POA-01'!J5</f>
        <v>0</v>
      </c>
      <c r="J5" s="17"/>
    </row>
    <row r="6" spans="1:10" s="16" customFormat="1" ht="14.25">
      <c r="A6" s="17" t="s">
        <v>10</v>
      </c>
      <c r="B6" s="17"/>
      <c r="C6" s="38">
        <f>'POA-01'!C6</f>
        <v>0</v>
      </c>
      <c r="D6" s="21"/>
      <c r="E6" s="12" t="s">
        <v>157</v>
      </c>
      <c r="F6" s="21"/>
      <c r="G6" s="21"/>
      <c r="H6" s="21"/>
      <c r="I6" s="119">
        <f>'POA-01'!J6</f>
        <v>0</v>
      </c>
      <c r="J6" s="17"/>
    </row>
    <row r="7" spans="1:10" s="16" customFormat="1" ht="14.25">
      <c r="A7" s="17" t="s">
        <v>9</v>
      </c>
      <c r="B7" s="17"/>
      <c r="C7" s="38">
        <f>'POA-01'!C7</f>
        <v>0</v>
      </c>
      <c r="D7" s="21"/>
      <c r="E7" s="21"/>
      <c r="F7" s="21"/>
      <c r="G7" s="21"/>
      <c r="H7" s="21"/>
      <c r="I7" s="21"/>
      <c r="J7" s="17"/>
    </row>
    <row r="8" spans="1:10" s="16" customFormat="1" ht="14.25">
      <c r="A8" s="16" t="s">
        <v>156</v>
      </c>
      <c r="B8" s="17"/>
      <c r="C8" s="38">
        <f>+'POA-04'!C8</f>
        <v>0</v>
      </c>
      <c r="D8" s="21"/>
      <c r="E8" s="21"/>
      <c r="F8" s="21"/>
      <c r="G8" s="21"/>
      <c r="H8" s="21"/>
      <c r="I8" s="21"/>
      <c r="J8" s="17"/>
    </row>
    <row r="10" spans="1:9" s="18" customFormat="1" ht="12" thickBot="1">
      <c r="A10" s="18" t="s">
        <v>42</v>
      </c>
      <c r="I10" s="19" t="s">
        <v>48</v>
      </c>
    </row>
    <row r="11" spans="1:9" s="20" customFormat="1" ht="12.75" customHeight="1">
      <c r="A11" s="233" t="s">
        <v>51</v>
      </c>
      <c r="B11" s="262" t="s">
        <v>16</v>
      </c>
      <c r="C11" s="262" t="s">
        <v>27</v>
      </c>
      <c r="D11" s="259" t="s">
        <v>0</v>
      </c>
      <c r="E11" s="260"/>
      <c r="F11" s="261"/>
      <c r="G11" s="264" t="s">
        <v>45</v>
      </c>
      <c r="H11" s="264" t="s">
        <v>44</v>
      </c>
      <c r="I11" s="266" t="s">
        <v>3</v>
      </c>
    </row>
    <row r="12" spans="1:9" s="20" customFormat="1" ht="18.75" thickBot="1">
      <c r="A12" s="234"/>
      <c r="B12" s="263"/>
      <c r="C12" s="263"/>
      <c r="D12" s="87" t="s">
        <v>43</v>
      </c>
      <c r="E12" s="87" t="s">
        <v>4</v>
      </c>
      <c r="F12" s="87" t="s">
        <v>5</v>
      </c>
      <c r="G12" s="265"/>
      <c r="H12" s="265"/>
      <c r="I12" s="267"/>
    </row>
    <row r="13" spans="1:9" s="14" customFormat="1" ht="12">
      <c r="A13" s="258" t="s">
        <v>46</v>
      </c>
      <c r="B13" s="258"/>
      <c r="C13" s="258"/>
      <c r="D13" s="258"/>
      <c r="E13" s="258"/>
      <c r="F13" s="258"/>
      <c r="G13" s="258"/>
      <c r="H13" s="258"/>
      <c r="I13" s="258"/>
    </row>
    <row r="14" spans="1:9" s="176" customFormat="1" ht="22.5">
      <c r="A14" s="10">
        <v>1</v>
      </c>
      <c r="B14" s="127" t="s">
        <v>178</v>
      </c>
      <c r="C14" s="210">
        <f>+G14</f>
        <v>185000000</v>
      </c>
      <c r="D14" s="144">
        <v>4</v>
      </c>
      <c r="E14" s="144">
        <v>5</v>
      </c>
      <c r="F14" s="144">
        <v>2</v>
      </c>
      <c r="G14" s="209">
        <v>185000000</v>
      </c>
      <c r="H14" s="144"/>
      <c r="I14" s="11"/>
    </row>
    <row r="15" spans="1:9" s="176" customFormat="1" ht="22.5">
      <c r="A15" s="10">
        <v>2</v>
      </c>
      <c r="B15" s="127" t="s">
        <v>179</v>
      </c>
      <c r="C15" s="194">
        <f>+G15</f>
        <v>300000000</v>
      </c>
      <c r="D15" s="144">
        <v>2</v>
      </c>
      <c r="E15" s="144">
        <v>5</v>
      </c>
      <c r="F15" s="144">
        <v>4</v>
      </c>
      <c r="G15" s="209">
        <v>300000000</v>
      </c>
      <c r="H15" s="144"/>
      <c r="I15" s="11"/>
    </row>
    <row r="16" spans="1:9" s="176" customFormat="1" ht="11.25">
      <c r="A16" s="100"/>
      <c r="B16" s="140"/>
      <c r="C16" s="101"/>
      <c r="D16" s="100"/>
      <c r="E16" s="100"/>
      <c r="F16" s="100"/>
      <c r="G16" s="101"/>
      <c r="H16" s="101"/>
      <c r="I16" s="140"/>
    </row>
    <row r="17" spans="1:9" s="14" customFormat="1" ht="12.75" customHeight="1">
      <c r="A17" s="268" t="s">
        <v>31</v>
      </c>
      <c r="B17" s="269"/>
      <c r="C17" s="175">
        <f>SUM(G17:H17)</f>
        <v>485000000</v>
      </c>
      <c r="D17" s="124"/>
      <c r="E17" s="124"/>
      <c r="F17" s="124"/>
      <c r="G17" s="175">
        <f>SUM(G14:G16)</f>
        <v>485000000</v>
      </c>
      <c r="H17" s="175">
        <f>SUM(H14:H16)</f>
        <v>0</v>
      </c>
      <c r="I17" s="3"/>
    </row>
    <row r="18" spans="1:9" s="14" customFormat="1" ht="12">
      <c r="A18" s="258" t="s">
        <v>47</v>
      </c>
      <c r="B18" s="258"/>
      <c r="C18" s="258"/>
      <c r="D18" s="258"/>
      <c r="E18" s="258"/>
      <c r="F18" s="258"/>
      <c r="G18" s="258"/>
      <c r="H18" s="258"/>
      <c r="I18" s="258"/>
    </row>
    <row r="19" spans="1:9" s="122" customFormat="1" ht="22.5">
      <c r="A19" s="100">
        <v>1</v>
      </c>
      <c r="B19" s="142" t="s">
        <v>203</v>
      </c>
      <c r="C19" s="154">
        <v>100000000</v>
      </c>
      <c r="D19" s="100">
        <v>2</v>
      </c>
      <c r="E19" s="100">
        <v>5</v>
      </c>
      <c r="F19" s="100">
        <v>6</v>
      </c>
      <c r="G19" s="177"/>
      <c r="H19" s="178"/>
      <c r="I19" s="178"/>
    </row>
    <row r="20" spans="1:9" s="14" customFormat="1" ht="33.75">
      <c r="A20" s="1"/>
      <c r="B20" s="142" t="s">
        <v>204</v>
      </c>
      <c r="C20" s="154">
        <v>704000000</v>
      </c>
      <c r="D20" s="1"/>
      <c r="E20" s="1"/>
      <c r="F20" s="1"/>
      <c r="G20" s="6"/>
      <c r="H20" s="5"/>
      <c r="I20" s="1"/>
    </row>
    <row r="21" spans="1:9" s="14" customFormat="1" ht="12">
      <c r="A21" s="2"/>
      <c r="B21" s="25"/>
      <c r="C21" s="1"/>
      <c r="D21" s="1"/>
      <c r="E21" s="1"/>
      <c r="F21" s="1"/>
      <c r="G21" s="6"/>
      <c r="H21" s="5"/>
      <c r="I21" s="1"/>
    </row>
    <row r="22" spans="1:9" s="14" customFormat="1" ht="13.5" customHeight="1">
      <c r="A22" s="272" t="s">
        <v>31</v>
      </c>
      <c r="B22" s="272"/>
      <c r="C22" s="123">
        <f>SUM(C19:C21)</f>
        <v>804000000</v>
      </c>
      <c r="D22" s="4"/>
      <c r="E22" s="4"/>
      <c r="F22" s="4"/>
      <c r="G22" s="3"/>
      <c r="H22" s="3"/>
      <c r="I22" s="3"/>
    </row>
    <row r="23" spans="1:9" s="14" customFormat="1" ht="11.25">
      <c r="A23" s="23"/>
      <c r="B23" s="23"/>
      <c r="C23" s="23"/>
      <c r="D23" s="23"/>
      <c r="E23" s="23"/>
      <c r="F23" s="23"/>
      <c r="G23" s="23"/>
      <c r="H23" s="23"/>
      <c r="I23" s="23"/>
    </row>
    <row r="24" spans="1:9" s="14" customFormat="1" ht="11.25">
      <c r="A24" s="23"/>
      <c r="B24" s="23"/>
      <c r="C24" s="23"/>
      <c r="D24" s="23"/>
      <c r="E24" s="23"/>
      <c r="F24" s="23"/>
      <c r="G24" s="23"/>
      <c r="H24" s="23"/>
      <c r="I24" s="23"/>
    </row>
    <row r="25" spans="1:9" s="14" customFormat="1" ht="11.25">
      <c r="A25" s="23"/>
      <c r="B25" s="23"/>
      <c r="C25" s="23"/>
      <c r="D25" s="23"/>
      <c r="E25" s="23"/>
      <c r="F25" s="23"/>
      <c r="G25" s="23"/>
      <c r="H25" s="23"/>
      <c r="I25" s="23"/>
    </row>
    <row r="26" spans="1:9" s="14" customFormat="1" ht="11.25">
      <c r="A26" s="23"/>
      <c r="B26" s="23"/>
      <c r="C26" s="23"/>
      <c r="D26" s="23"/>
      <c r="E26" s="23"/>
      <c r="F26" s="23"/>
      <c r="G26" s="23"/>
      <c r="H26" s="23"/>
      <c r="I26" s="23"/>
    </row>
    <row r="27" spans="1:9" s="14" customFormat="1" ht="11.25">
      <c r="A27" s="23"/>
      <c r="B27" s="23"/>
      <c r="C27" s="23"/>
      <c r="D27" s="23"/>
      <c r="E27" s="23"/>
      <c r="F27" s="23"/>
      <c r="G27" s="23"/>
      <c r="H27" s="23"/>
      <c r="I27" s="23"/>
    </row>
    <row r="28" spans="1:9" s="14" customFormat="1" ht="11.25">
      <c r="A28" s="23"/>
      <c r="B28" s="23"/>
      <c r="C28" s="23"/>
      <c r="D28" s="23"/>
      <c r="E28" s="23"/>
      <c r="F28" s="23"/>
      <c r="G28" s="23"/>
      <c r="H28" s="23"/>
      <c r="I28" s="23"/>
    </row>
    <row r="29" spans="1:9" s="14" customFormat="1" ht="11.25">
      <c r="A29" s="23"/>
      <c r="B29" s="23"/>
      <c r="C29" s="23"/>
      <c r="D29" s="23"/>
      <c r="E29" s="23"/>
      <c r="F29" s="23"/>
      <c r="G29" s="23"/>
      <c r="H29" s="23"/>
      <c r="I29" s="23"/>
    </row>
    <row r="30" spans="1:9" s="14" customFormat="1" ht="11.25">
      <c r="A30" s="23"/>
      <c r="B30" s="23"/>
      <c r="C30" s="23"/>
      <c r="D30" s="23"/>
      <c r="E30" s="23"/>
      <c r="F30" s="23"/>
      <c r="G30" s="23"/>
      <c r="H30" s="23"/>
      <c r="I30" s="23"/>
    </row>
    <row r="31" spans="1:9" s="14" customFormat="1" ht="11.25">
      <c r="A31" s="23"/>
      <c r="B31" s="23"/>
      <c r="C31" s="23"/>
      <c r="D31" s="23"/>
      <c r="E31" s="23"/>
      <c r="F31" s="23"/>
      <c r="G31" s="23"/>
      <c r="H31" s="23"/>
      <c r="I31" s="23"/>
    </row>
    <row r="32" spans="1:9" s="14" customFormat="1" ht="11.25">
      <c r="A32" s="23"/>
      <c r="B32" s="23"/>
      <c r="C32" s="23"/>
      <c r="D32" s="23"/>
      <c r="E32" s="23"/>
      <c r="F32" s="23"/>
      <c r="G32" s="23"/>
      <c r="H32" s="23"/>
      <c r="I32" s="23"/>
    </row>
    <row r="33" spans="1:9" s="14" customFormat="1" ht="11.25">
      <c r="A33" s="23"/>
      <c r="B33" s="23"/>
      <c r="C33" s="23"/>
      <c r="D33" s="23"/>
      <c r="E33" s="23"/>
      <c r="F33" s="23"/>
      <c r="G33" s="23"/>
      <c r="H33" s="23"/>
      <c r="I33" s="23"/>
    </row>
    <row r="34" spans="1:9" s="14" customFormat="1" ht="11.25">
      <c r="A34" s="23"/>
      <c r="B34" s="23"/>
      <c r="C34" s="23"/>
      <c r="D34" s="23"/>
      <c r="E34" s="23"/>
      <c r="F34" s="23"/>
      <c r="G34" s="23"/>
      <c r="H34" s="23"/>
      <c r="I34" s="23"/>
    </row>
    <row r="35" spans="1:9" s="14" customFormat="1" ht="11.25">
      <c r="A35" s="23"/>
      <c r="B35" s="23"/>
      <c r="C35" s="23"/>
      <c r="D35" s="23"/>
      <c r="E35" s="23"/>
      <c r="F35" s="23"/>
      <c r="G35" s="23"/>
      <c r="H35" s="23"/>
      <c r="I35" s="23"/>
    </row>
    <row r="36" spans="1:9" s="14" customFormat="1" ht="11.25">
      <c r="A36" s="23"/>
      <c r="B36" s="23"/>
      <c r="C36" s="23"/>
      <c r="D36" s="23"/>
      <c r="E36" s="23"/>
      <c r="F36" s="23"/>
      <c r="G36" s="23"/>
      <c r="H36" s="23"/>
      <c r="I36" s="23"/>
    </row>
    <row r="37" s="14" customFormat="1" ht="11.25"/>
    <row r="38" s="14" customFormat="1" ht="11.25"/>
    <row r="39" s="14" customFormat="1" ht="11.25"/>
    <row r="40" s="14" customFormat="1" ht="11.25"/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="14" customFormat="1" ht="11.25"/>
    <row r="296" s="14" customFormat="1" ht="11.25"/>
    <row r="297" s="14" customFormat="1" ht="11.25"/>
    <row r="298" s="14" customFormat="1" ht="11.25"/>
    <row r="299" s="14" customFormat="1" ht="11.25"/>
    <row r="300" s="14" customFormat="1" ht="11.25"/>
    <row r="301" s="14" customFormat="1" ht="11.25"/>
    <row r="302" s="14" customFormat="1" ht="11.25"/>
    <row r="303" s="14" customFormat="1" ht="11.25"/>
    <row r="304" s="14" customFormat="1" ht="11.25"/>
    <row r="305" s="14" customFormat="1" ht="11.25"/>
    <row r="306" s="14" customFormat="1" ht="11.25"/>
    <row r="307" s="14" customFormat="1" ht="11.25"/>
    <row r="308" s="14" customFormat="1" ht="11.25"/>
    <row r="309" s="14" customFormat="1" ht="11.25"/>
    <row r="310" s="14" customFormat="1" ht="11.25"/>
    <row r="311" s="14" customFormat="1" ht="11.25"/>
    <row r="312" s="14" customFormat="1" ht="11.25"/>
    <row r="313" s="14" customFormat="1" ht="11.25"/>
    <row r="314" s="14" customFormat="1" ht="11.25"/>
    <row r="315" s="14" customFormat="1" ht="11.25"/>
    <row r="316" s="14" customFormat="1" ht="11.25"/>
    <row r="317" s="14" customFormat="1" ht="11.25"/>
    <row r="318" s="14" customFormat="1" ht="11.25"/>
    <row r="319" s="14" customFormat="1" ht="11.25"/>
    <row r="320" s="14" customFormat="1" ht="11.25"/>
    <row r="321" s="14" customFormat="1" ht="11.25"/>
    <row r="322" s="14" customFormat="1" ht="11.25"/>
    <row r="323" s="14" customFormat="1" ht="11.25"/>
    <row r="324" s="14" customFormat="1" ht="11.25"/>
    <row r="325" s="14" customFormat="1" ht="11.25"/>
    <row r="326" s="14" customFormat="1" ht="11.25"/>
    <row r="327" s="14" customFormat="1" ht="11.25"/>
    <row r="328" s="14" customFormat="1" ht="11.25"/>
    <row r="329" s="14" customFormat="1" ht="11.25"/>
    <row r="330" s="14" customFormat="1" ht="11.25"/>
    <row r="331" s="14" customFormat="1" ht="11.25"/>
    <row r="332" s="14" customFormat="1" ht="11.25"/>
    <row r="333" s="14" customFormat="1" ht="11.25"/>
    <row r="334" s="14" customFormat="1" ht="11.25"/>
    <row r="335" s="14" customFormat="1" ht="11.25"/>
    <row r="336" s="14" customFormat="1" ht="11.25"/>
    <row r="337" s="14" customFormat="1" ht="11.25"/>
    <row r="338" s="14" customFormat="1" ht="11.25"/>
    <row r="339" s="14" customFormat="1" ht="11.25"/>
    <row r="340" s="14" customFormat="1" ht="11.25"/>
    <row r="341" s="14" customFormat="1" ht="11.25"/>
    <row r="342" s="14" customFormat="1" ht="11.25"/>
    <row r="343" s="14" customFormat="1" ht="11.25"/>
    <row r="344" s="14" customFormat="1" ht="11.25"/>
    <row r="345" s="14" customFormat="1" ht="11.25"/>
    <row r="346" s="14" customFormat="1" ht="11.25"/>
    <row r="347" s="14" customFormat="1" ht="11.25"/>
    <row r="348" s="14" customFormat="1" ht="11.25"/>
    <row r="349" s="14" customFormat="1" ht="11.25"/>
    <row r="350" s="14" customFormat="1" ht="11.25"/>
    <row r="351" s="14" customFormat="1" ht="11.25"/>
    <row r="352" s="14" customFormat="1" ht="11.25"/>
    <row r="353" s="14" customFormat="1" ht="11.25"/>
    <row r="354" s="14" customFormat="1" ht="11.25"/>
    <row r="355" s="14" customFormat="1" ht="11.25"/>
    <row r="356" s="14" customFormat="1" ht="11.25"/>
    <row r="357" s="14" customFormat="1" ht="11.25"/>
    <row r="358" s="14" customFormat="1" ht="11.25"/>
    <row r="359" s="14" customFormat="1" ht="11.25"/>
    <row r="360" s="14" customFormat="1" ht="11.25"/>
    <row r="361" s="14" customFormat="1" ht="11.25"/>
    <row r="362" s="14" customFormat="1" ht="11.25"/>
    <row r="363" s="14" customFormat="1" ht="11.25"/>
    <row r="364" s="14" customFormat="1" ht="11.25"/>
    <row r="365" s="14" customFormat="1" ht="11.25"/>
    <row r="366" s="14" customFormat="1" ht="11.25"/>
    <row r="367" s="14" customFormat="1" ht="11.25"/>
    <row r="368" s="14" customFormat="1" ht="11.25"/>
    <row r="369" s="14" customFormat="1" ht="11.25"/>
    <row r="370" s="14" customFormat="1" ht="11.25"/>
    <row r="371" s="14" customFormat="1" ht="11.25"/>
    <row r="372" s="14" customFormat="1" ht="11.25"/>
    <row r="373" s="14" customFormat="1" ht="11.25"/>
    <row r="374" s="14" customFormat="1" ht="11.25"/>
    <row r="375" s="14" customFormat="1" ht="11.25"/>
    <row r="376" s="14" customFormat="1" ht="11.25"/>
    <row r="377" s="14" customFormat="1" ht="11.25"/>
    <row r="378" s="14" customFormat="1" ht="11.25"/>
    <row r="379" s="14" customFormat="1" ht="11.25"/>
    <row r="380" s="14" customFormat="1" ht="11.25"/>
    <row r="381" s="14" customFormat="1" ht="11.25"/>
    <row r="382" s="14" customFormat="1" ht="11.25"/>
    <row r="383" s="14" customFormat="1" ht="11.25"/>
    <row r="384" s="14" customFormat="1" ht="11.25"/>
    <row r="385" s="14" customFormat="1" ht="11.25"/>
    <row r="386" s="14" customFormat="1" ht="11.25"/>
    <row r="387" s="14" customFormat="1" ht="11.25"/>
    <row r="388" s="14" customFormat="1" ht="11.25"/>
    <row r="389" s="14" customFormat="1" ht="11.25"/>
    <row r="390" s="14" customFormat="1" ht="11.25"/>
    <row r="391" s="14" customFormat="1" ht="11.25"/>
    <row r="392" s="14" customFormat="1" ht="11.25"/>
    <row r="393" s="14" customFormat="1" ht="11.25"/>
    <row r="394" s="14" customFormat="1" ht="11.25"/>
    <row r="395" s="14" customFormat="1" ht="11.25"/>
    <row r="396" s="14" customFormat="1" ht="11.25"/>
    <row r="397" s="14" customFormat="1" ht="11.25"/>
    <row r="398" s="14" customFormat="1" ht="11.25"/>
    <row r="399" s="14" customFormat="1" ht="11.25"/>
    <row r="400" s="14" customFormat="1" ht="11.25"/>
    <row r="401" s="14" customFormat="1" ht="11.25"/>
    <row r="402" s="14" customFormat="1" ht="11.25"/>
    <row r="403" s="14" customFormat="1" ht="11.25"/>
    <row r="404" s="14" customFormat="1" ht="11.25"/>
    <row r="405" s="14" customFormat="1" ht="11.25"/>
    <row r="406" s="14" customFormat="1" ht="11.25"/>
    <row r="407" s="14" customFormat="1" ht="11.25"/>
    <row r="408" s="14" customFormat="1" ht="11.25"/>
    <row r="409" s="14" customFormat="1" ht="11.25"/>
    <row r="410" s="14" customFormat="1" ht="11.25"/>
    <row r="411" s="14" customFormat="1" ht="11.25"/>
    <row r="412" s="14" customFormat="1" ht="11.25"/>
    <row r="413" s="14" customFormat="1" ht="11.25"/>
    <row r="414" s="14" customFormat="1" ht="11.25"/>
    <row r="415" s="14" customFormat="1" ht="11.25"/>
    <row r="416" s="14" customFormat="1" ht="11.25"/>
    <row r="417" s="14" customFormat="1" ht="11.25"/>
    <row r="418" s="14" customFormat="1" ht="11.25"/>
    <row r="419" s="14" customFormat="1" ht="11.25"/>
    <row r="420" s="14" customFormat="1" ht="11.25"/>
    <row r="421" s="14" customFormat="1" ht="11.25"/>
    <row r="422" s="14" customFormat="1" ht="11.25"/>
    <row r="423" s="14" customFormat="1" ht="11.25"/>
    <row r="424" s="14" customFormat="1" ht="11.25"/>
    <row r="425" s="14" customFormat="1" ht="11.25"/>
    <row r="426" s="14" customFormat="1" ht="11.25"/>
    <row r="427" s="14" customFormat="1" ht="11.25"/>
    <row r="428" s="14" customFormat="1" ht="11.25"/>
    <row r="429" s="14" customFormat="1" ht="11.25"/>
    <row r="430" s="14" customFormat="1" ht="11.25"/>
    <row r="431" s="14" customFormat="1" ht="11.25"/>
    <row r="432" s="14" customFormat="1" ht="11.25"/>
    <row r="433" s="14" customFormat="1" ht="11.25"/>
    <row r="434" s="14" customFormat="1" ht="11.25"/>
    <row r="435" s="14" customFormat="1" ht="11.25"/>
    <row r="436" s="14" customFormat="1" ht="11.25"/>
    <row r="437" s="14" customFormat="1" ht="11.25"/>
    <row r="438" s="14" customFormat="1" ht="11.25"/>
    <row r="439" s="14" customFormat="1" ht="11.25"/>
    <row r="440" s="14" customFormat="1" ht="11.25"/>
    <row r="441" s="14" customFormat="1" ht="11.25"/>
    <row r="442" s="14" customFormat="1" ht="11.25"/>
    <row r="443" s="14" customFormat="1" ht="11.25"/>
    <row r="444" s="14" customFormat="1" ht="11.25"/>
    <row r="445" s="14" customFormat="1" ht="11.25"/>
    <row r="446" s="14" customFormat="1" ht="11.25"/>
    <row r="447" s="14" customFormat="1" ht="11.25"/>
    <row r="448" s="14" customFormat="1" ht="11.25"/>
    <row r="449" s="14" customFormat="1" ht="11.25"/>
    <row r="450" s="14" customFormat="1" ht="11.25"/>
    <row r="451" s="14" customFormat="1" ht="11.25"/>
    <row r="452" s="14" customFormat="1" ht="11.25"/>
    <row r="453" s="14" customFormat="1" ht="11.25"/>
    <row r="454" s="14" customFormat="1" ht="11.25"/>
    <row r="455" s="14" customFormat="1" ht="11.25"/>
    <row r="456" s="14" customFormat="1" ht="11.25"/>
    <row r="457" s="14" customFormat="1" ht="11.25"/>
    <row r="458" s="14" customFormat="1" ht="11.25"/>
    <row r="459" s="14" customFormat="1" ht="11.25"/>
    <row r="460" s="14" customFormat="1" ht="11.25"/>
    <row r="461" s="14" customFormat="1" ht="11.25"/>
    <row r="462" s="14" customFormat="1" ht="11.25"/>
    <row r="463" s="14" customFormat="1" ht="11.25"/>
    <row r="464" s="14" customFormat="1" ht="11.25"/>
    <row r="465" s="14" customFormat="1" ht="11.25"/>
    <row r="466" s="14" customFormat="1" ht="11.25"/>
    <row r="467" s="14" customFormat="1" ht="11.25"/>
    <row r="468" s="14" customFormat="1" ht="11.25"/>
    <row r="469" s="14" customFormat="1" ht="11.25"/>
    <row r="470" s="14" customFormat="1" ht="11.25"/>
    <row r="471" s="14" customFormat="1" ht="11.25"/>
    <row r="472" s="14" customFormat="1" ht="11.25"/>
    <row r="473" s="14" customFormat="1" ht="11.25"/>
    <row r="474" s="14" customFormat="1" ht="11.25"/>
    <row r="475" s="14" customFormat="1" ht="11.25"/>
    <row r="476" s="14" customFormat="1" ht="11.25"/>
    <row r="477" s="14" customFormat="1" ht="11.25"/>
    <row r="478" s="14" customFormat="1" ht="11.25"/>
    <row r="479" s="14" customFormat="1" ht="11.25"/>
    <row r="480" s="14" customFormat="1" ht="11.25"/>
    <row r="481" s="14" customFormat="1" ht="11.25"/>
    <row r="482" s="14" customFormat="1" ht="11.25"/>
    <row r="483" s="14" customFormat="1" ht="11.25"/>
    <row r="484" s="14" customFormat="1" ht="11.25"/>
    <row r="485" s="14" customFormat="1" ht="11.25"/>
    <row r="486" s="14" customFormat="1" ht="11.25"/>
    <row r="487" s="14" customFormat="1" ht="11.25"/>
    <row r="488" s="14" customFormat="1" ht="11.25"/>
    <row r="489" s="14" customFormat="1" ht="11.25"/>
    <row r="490" s="14" customFormat="1" ht="11.25"/>
    <row r="491" s="14" customFormat="1" ht="11.25"/>
    <row r="492" s="14" customFormat="1" ht="11.25"/>
    <row r="493" s="14" customFormat="1" ht="11.25"/>
    <row r="494" s="14" customFormat="1" ht="11.25"/>
    <row r="495" s="14" customFormat="1" ht="11.25"/>
    <row r="496" s="14" customFormat="1" ht="11.25"/>
    <row r="497" s="14" customFormat="1" ht="11.25"/>
    <row r="498" s="14" customFormat="1" ht="11.25"/>
    <row r="499" s="14" customFormat="1" ht="11.25"/>
    <row r="500" s="14" customFormat="1" ht="11.25"/>
    <row r="501" s="14" customFormat="1" ht="11.25"/>
    <row r="502" s="14" customFormat="1" ht="11.25"/>
    <row r="503" s="14" customFormat="1" ht="11.25"/>
    <row r="504" s="14" customFormat="1" ht="11.25"/>
    <row r="505" s="14" customFormat="1" ht="11.25"/>
    <row r="506" s="14" customFormat="1" ht="11.25"/>
    <row r="507" s="14" customFormat="1" ht="11.25"/>
    <row r="508" s="14" customFormat="1" ht="11.25"/>
    <row r="509" s="14" customFormat="1" ht="11.25"/>
    <row r="510" s="14" customFormat="1" ht="11.25"/>
    <row r="511" s="14" customFormat="1" ht="11.25"/>
    <row r="512" s="14" customFormat="1" ht="11.25"/>
    <row r="513" s="14" customFormat="1" ht="11.25"/>
    <row r="514" s="14" customFormat="1" ht="11.25"/>
    <row r="515" s="14" customFormat="1" ht="11.25"/>
    <row r="516" s="14" customFormat="1" ht="11.25"/>
    <row r="517" s="14" customFormat="1" ht="11.25"/>
    <row r="518" s="14" customFormat="1" ht="11.25"/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  <row r="550" s="14" customFormat="1" ht="11.25"/>
    <row r="551" s="14" customFormat="1" ht="11.25"/>
    <row r="552" s="14" customFormat="1" ht="11.25"/>
    <row r="553" s="14" customFormat="1" ht="11.25"/>
    <row r="554" s="14" customFormat="1" ht="11.25"/>
    <row r="555" s="14" customFormat="1" ht="11.25"/>
    <row r="556" s="14" customFormat="1" ht="11.25"/>
    <row r="557" s="14" customFormat="1" ht="11.25"/>
    <row r="558" s="14" customFormat="1" ht="11.25"/>
    <row r="559" s="14" customFormat="1" ht="11.25"/>
    <row r="560" s="14" customFormat="1" ht="11.25"/>
    <row r="561" s="14" customFormat="1" ht="11.25"/>
    <row r="562" s="14" customFormat="1" ht="11.25"/>
    <row r="563" s="14" customFormat="1" ht="11.25"/>
    <row r="564" s="14" customFormat="1" ht="11.25"/>
    <row r="565" s="14" customFormat="1" ht="11.25"/>
    <row r="566" s="14" customFormat="1" ht="11.25"/>
    <row r="567" s="14" customFormat="1" ht="11.25"/>
    <row r="568" s="14" customFormat="1" ht="11.25"/>
    <row r="569" s="14" customFormat="1" ht="11.25"/>
    <row r="570" s="14" customFormat="1" ht="11.25"/>
    <row r="571" s="14" customFormat="1" ht="11.25"/>
    <row r="572" s="14" customFormat="1" ht="11.25"/>
    <row r="573" s="14" customFormat="1" ht="11.25"/>
    <row r="574" s="14" customFormat="1" ht="11.25"/>
    <row r="575" s="14" customFormat="1" ht="11.25"/>
    <row r="576" s="14" customFormat="1" ht="11.25"/>
    <row r="577" s="14" customFormat="1" ht="11.25"/>
    <row r="578" s="14" customFormat="1" ht="11.25"/>
    <row r="579" s="14" customFormat="1" ht="11.25"/>
    <row r="580" s="14" customFormat="1" ht="11.25"/>
    <row r="581" s="14" customFormat="1" ht="11.25"/>
    <row r="582" s="14" customFormat="1" ht="11.25"/>
    <row r="583" s="14" customFormat="1" ht="11.25"/>
    <row r="584" s="14" customFormat="1" ht="11.25"/>
    <row r="585" s="14" customFormat="1" ht="11.25"/>
    <row r="586" s="14" customFormat="1" ht="11.25"/>
    <row r="587" s="14" customFormat="1" ht="11.25"/>
    <row r="588" s="14" customFormat="1" ht="11.25"/>
    <row r="589" s="14" customFormat="1" ht="11.25"/>
    <row r="590" s="14" customFormat="1" ht="11.25"/>
    <row r="591" s="14" customFormat="1" ht="11.25"/>
    <row r="592" s="14" customFormat="1" ht="11.25"/>
    <row r="593" s="14" customFormat="1" ht="11.25"/>
    <row r="594" s="14" customFormat="1" ht="11.25"/>
    <row r="595" s="14" customFormat="1" ht="11.25"/>
    <row r="596" s="14" customFormat="1" ht="11.25"/>
    <row r="597" s="14" customFormat="1" ht="11.25"/>
    <row r="598" s="14" customFormat="1" ht="11.25"/>
    <row r="599" s="14" customFormat="1" ht="11.25"/>
    <row r="600" s="14" customFormat="1" ht="11.25"/>
    <row r="601" s="14" customFormat="1" ht="11.25"/>
    <row r="602" s="14" customFormat="1" ht="11.25"/>
    <row r="603" s="14" customFormat="1" ht="11.25"/>
    <row r="604" s="14" customFormat="1" ht="11.25"/>
    <row r="605" s="14" customFormat="1" ht="11.25"/>
    <row r="606" s="14" customFormat="1" ht="11.25"/>
    <row r="607" s="14" customFormat="1" ht="11.25"/>
    <row r="608" s="14" customFormat="1" ht="11.25"/>
    <row r="609" s="14" customFormat="1" ht="11.25"/>
    <row r="610" s="14" customFormat="1" ht="11.25"/>
    <row r="611" s="14" customFormat="1" ht="11.25"/>
    <row r="612" s="14" customFormat="1" ht="11.25"/>
    <row r="613" s="14" customFormat="1" ht="11.25"/>
    <row r="614" s="14" customFormat="1" ht="11.25"/>
    <row r="615" s="14" customFormat="1" ht="11.25"/>
    <row r="616" s="14" customFormat="1" ht="11.25"/>
    <row r="617" s="14" customFormat="1" ht="11.25"/>
    <row r="618" s="14" customFormat="1" ht="11.25"/>
    <row r="619" s="14" customFormat="1" ht="11.25"/>
    <row r="620" s="14" customFormat="1" ht="11.25"/>
    <row r="621" s="14" customFormat="1" ht="11.25"/>
    <row r="622" s="14" customFormat="1" ht="11.25"/>
    <row r="623" s="14" customFormat="1" ht="11.25"/>
    <row r="624" s="14" customFormat="1" ht="11.25"/>
    <row r="625" s="14" customFormat="1" ht="11.25"/>
    <row r="626" s="14" customFormat="1" ht="11.25"/>
    <row r="627" s="14" customFormat="1" ht="11.25"/>
    <row r="628" s="14" customFormat="1" ht="11.25"/>
    <row r="629" s="14" customFormat="1" ht="11.25"/>
    <row r="630" s="14" customFormat="1" ht="11.25"/>
    <row r="631" s="14" customFormat="1" ht="11.25"/>
    <row r="632" s="14" customFormat="1" ht="11.25"/>
    <row r="633" s="14" customFormat="1" ht="11.25"/>
    <row r="634" s="14" customFormat="1" ht="11.25"/>
    <row r="635" s="14" customFormat="1" ht="11.25"/>
    <row r="636" s="14" customFormat="1" ht="11.25"/>
    <row r="637" s="14" customFormat="1" ht="11.25"/>
    <row r="638" s="14" customFormat="1" ht="11.25"/>
    <row r="639" s="14" customFormat="1" ht="11.25"/>
    <row r="640" s="14" customFormat="1" ht="11.25"/>
    <row r="641" s="14" customFormat="1" ht="11.25"/>
    <row r="642" s="14" customFormat="1" ht="11.25"/>
    <row r="643" s="14" customFormat="1" ht="11.25"/>
    <row r="644" s="14" customFormat="1" ht="11.25"/>
    <row r="645" s="14" customFormat="1" ht="11.25"/>
    <row r="646" s="14" customFormat="1" ht="11.25"/>
    <row r="647" s="14" customFormat="1" ht="11.25"/>
    <row r="648" s="14" customFormat="1" ht="11.25"/>
    <row r="649" s="14" customFormat="1" ht="11.25"/>
    <row r="650" s="14" customFormat="1" ht="11.25"/>
    <row r="651" s="14" customFormat="1" ht="11.25"/>
    <row r="652" s="14" customFormat="1" ht="11.25"/>
    <row r="653" s="14" customFormat="1" ht="11.25"/>
    <row r="654" s="14" customFormat="1" ht="11.25"/>
    <row r="655" s="14" customFormat="1" ht="11.25"/>
    <row r="656" s="14" customFormat="1" ht="11.25"/>
    <row r="657" s="14" customFormat="1" ht="11.25"/>
    <row r="658" s="14" customFormat="1" ht="11.25"/>
    <row r="659" s="14" customFormat="1" ht="11.25"/>
    <row r="660" s="14" customFormat="1" ht="11.25"/>
    <row r="661" s="14" customFormat="1" ht="11.25"/>
    <row r="662" s="14" customFormat="1" ht="11.25"/>
    <row r="663" s="14" customFormat="1" ht="11.25"/>
    <row r="664" s="14" customFormat="1" ht="11.25"/>
    <row r="665" s="14" customFormat="1" ht="11.25"/>
    <row r="666" s="14" customFormat="1" ht="11.25"/>
    <row r="667" s="14" customFormat="1" ht="11.25"/>
    <row r="668" s="14" customFormat="1" ht="11.25"/>
    <row r="669" s="14" customFormat="1" ht="11.25"/>
    <row r="670" s="14" customFormat="1" ht="11.25"/>
    <row r="671" s="14" customFormat="1" ht="11.25"/>
    <row r="672" s="14" customFormat="1" ht="11.25"/>
    <row r="673" s="14" customFormat="1" ht="11.25"/>
    <row r="674" s="14" customFormat="1" ht="11.25"/>
    <row r="675" s="14" customFormat="1" ht="11.25"/>
    <row r="676" s="14" customFormat="1" ht="11.25"/>
    <row r="677" s="14" customFormat="1" ht="11.25"/>
    <row r="678" s="14" customFormat="1" ht="11.25"/>
    <row r="679" s="14" customFormat="1" ht="11.25"/>
    <row r="680" s="14" customFormat="1" ht="11.25"/>
    <row r="681" s="14" customFormat="1" ht="11.25"/>
    <row r="682" s="14" customFormat="1" ht="11.25"/>
    <row r="683" s="14" customFormat="1" ht="11.25"/>
    <row r="684" s="14" customFormat="1" ht="11.25"/>
    <row r="685" s="14" customFormat="1" ht="11.25"/>
    <row r="686" s="14" customFormat="1" ht="11.25"/>
    <row r="687" s="14" customFormat="1" ht="11.25"/>
    <row r="688" s="14" customFormat="1" ht="11.25"/>
    <row r="689" s="14" customFormat="1" ht="11.25"/>
    <row r="690" s="14" customFormat="1" ht="11.25"/>
    <row r="691" s="14" customFormat="1" ht="11.25"/>
    <row r="692" s="14" customFormat="1" ht="11.25"/>
    <row r="693" s="14" customFormat="1" ht="11.25"/>
    <row r="694" s="14" customFormat="1" ht="11.25"/>
    <row r="695" s="14" customFormat="1" ht="11.25"/>
    <row r="696" s="14" customFormat="1" ht="11.25"/>
    <row r="697" s="14" customFormat="1" ht="11.25"/>
    <row r="698" s="14" customFormat="1" ht="11.25"/>
    <row r="699" s="14" customFormat="1" ht="11.25"/>
    <row r="700" s="14" customFormat="1" ht="11.25"/>
    <row r="701" s="14" customFormat="1" ht="11.25"/>
    <row r="702" s="14" customFormat="1" ht="11.25"/>
    <row r="703" s="14" customFormat="1" ht="11.25"/>
    <row r="704" s="14" customFormat="1" ht="11.25"/>
    <row r="705" s="14" customFormat="1" ht="11.25"/>
    <row r="706" s="14" customFormat="1" ht="11.25"/>
    <row r="707" s="14" customFormat="1" ht="11.25"/>
    <row r="708" s="14" customFormat="1" ht="11.25"/>
    <row r="709" s="14" customFormat="1" ht="11.25"/>
    <row r="710" s="14" customFormat="1" ht="11.25"/>
    <row r="711" s="14" customFormat="1" ht="11.25"/>
    <row r="712" s="14" customFormat="1" ht="11.25"/>
    <row r="713" s="14" customFormat="1" ht="11.25"/>
    <row r="714" s="14" customFormat="1" ht="11.25"/>
    <row r="715" s="14" customFormat="1" ht="11.25"/>
    <row r="716" s="14" customFormat="1" ht="11.25"/>
    <row r="717" s="14" customFormat="1" ht="11.25"/>
    <row r="718" s="14" customFormat="1" ht="11.25"/>
    <row r="719" s="14" customFormat="1" ht="11.25"/>
    <row r="720" s="14" customFormat="1" ht="11.25"/>
    <row r="721" s="14" customFormat="1" ht="11.25"/>
    <row r="722" s="14" customFormat="1" ht="11.25"/>
    <row r="723" s="14" customFormat="1" ht="11.25"/>
    <row r="724" s="14" customFormat="1" ht="11.25"/>
    <row r="725" s="14" customFormat="1" ht="11.25"/>
    <row r="726" s="14" customFormat="1" ht="11.25"/>
    <row r="727" s="14" customFormat="1" ht="11.25"/>
    <row r="728" s="14" customFormat="1" ht="11.25"/>
    <row r="729" s="14" customFormat="1" ht="11.25"/>
    <row r="730" s="14" customFormat="1" ht="11.25"/>
    <row r="731" s="14" customFormat="1" ht="11.25"/>
    <row r="732" s="14" customFormat="1" ht="11.25"/>
    <row r="733" s="14" customFormat="1" ht="11.25"/>
    <row r="734" s="14" customFormat="1" ht="11.25"/>
    <row r="735" s="14" customFormat="1" ht="11.25"/>
    <row r="736" s="14" customFormat="1" ht="11.25"/>
    <row r="737" s="14" customFormat="1" ht="11.25"/>
    <row r="738" s="14" customFormat="1" ht="11.25"/>
    <row r="739" s="14" customFormat="1" ht="11.25"/>
    <row r="740" s="14" customFormat="1" ht="11.25"/>
    <row r="741" s="14" customFormat="1" ht="11.25"/>
    <row r="742" s="14" customFormat="1" ht="11.25"/>
    <row r="743" s="14" customFormat="1" ht="11.25"/>
    <row r="744" s="14" customFormat="1" ht="11.25"/>
    <row r="745" s="14" customFormat="1" ht="11.25"/>
    <row r="746" s="14" customFormat="1" ht="11.25"/>
    <row r="747" s="14" customFormat="1" ht="11.25"/>
    <row r="748" s="14" customFormat="1" ht="11.25"/>
    <row r="749" s="14" customFormat="1" ht="11.25"/>
    <row r="750" s="14" customFormat="1" ht="11.25"/>
    <row r="751" s="14" customFormat="1" ht="11.25"/>
    <row r="752" s="14" customFormat="1" ht="11.25"/>
    <row r="753" s="14" customFormat="1" ht="11.25"/>
    <row r="754" s="14" customFormat="1" ht="11.25"/>
    <row r="755" s="14" customFormat="1" ht="11.25"/>
    <row r="756" s="14" customFormat="1" ht="11.25"/>
    <row r="757" s="14" customFormat="1" ht="11.25"/>
    <row r="758" s="14" customFormat="1" ht="11.25"/>
    <row r="759" s="14" customFormat="1" ht="11.25"/>
    <row r="760" s="14" customFormat="1" ht="11.25"/>
    <row r="761" s="14" customFormat="1" ht="11.25"/>
    <row r="762" s="14" customFormat="1" ht="11.25"/>
    <row r="763" s="14" customFormat="1" ht="11.25"/>
    <row r="764" s="14" customFormat="1" ht="11.25"/>
    <row r="765" s="14" customFormat="1" ht="11.25"/>
    <row r="766" s="14" customFormat="1" ht="11.25"/>
    <row r="767" s="14" customFormat="1" ht="11.25"/>
    <row r="768" s="14" customFormat="1" ht="11.25"/>
    <row r="769" s="14" customFormat="1" ht="11.25"/>
    <row r="770" s="14" customFormat="1" ht="11.25"/>
    <row r="771" s="14" customFormat="1" ht="11.25"/>
    <row r="772" s="14" customFormat="1" ht="11.25"/>
    <row r="773" s="14" customFormat="1" ht="11.25"/>
    <row r="774" s="14" customFormat="1" ht="11.25"/>
    <row r="775" s="14" customFormat="1" ht="11.25"/>
    <row r="776" s="14" customFormat="1" ht="11.25"/>
    <row r="777" s="14" customFormat="1" ht="11.25"/>
    <row r="778" s="14" customFormat="1" ht="11.25"/>
    <row r="779" s="14" customFormat="1" ht="11.25"/>
    <row r="780" s="14" customFormat="1" ht="11.25"/>
    <row r="781" s="14" customFormat="1" ht="11.25"/>
    <row r="782" s="14" customFormat="1" ht="11.25"/>
    <row r="783" s="14" customFormat="1" ht="11.25"/>
    <row r="784" s="14" customFormat="1" ht="11.25"/>
    <row r="785" s="14" customFormat="1" ht="11.25"/>
    <row r="786" s="14" customFormat="1" ht="11.25"/>
    <row r="787" s="14" customFormat="1" ht="11.25"/>
    <row r="788" s="14" customFormat="1" ht="11.25"/>
    <row r="789" s="14" customFormat="1" ht="11.25"/>
    <row r="790" s="14" customFormat="1" ht="11.25"/>
    <row r="791" s="14" customFormat="1" ht="11.25"/>
    <row r="792" s="14" customFormat="1" ht="11.25"/>
    <row r="793" s="14" customFormat="1" ht="11.25"/>
    <row r="794" s="14" customFormat="1" ht="11.25"/>
    <row r="795" s="14" customFormat="1" ht="11.25"/>
    <row r="796" s="14" customFormat="1" ht="11.25"/>
    <row r="797" s="14" customFormat="1" ht="11.25"/>
    <row r="798" s="14" customFormat="1" ht="11.25"/>
    <row r="799" s="14" customFormat="1" ht="11.25"/>
    <row r="800" s="14" customFormat="1" ht="11.25"/>
    <row r="801" s="14" customFormat="1" ht="11.25"/>
    <row r="802" s="14" customFormat="1" ht="11.25"/>
    <row r="803" s="14" customFormat="1" ht="11.25"/>
    <row r="804" s="14" customFormat="1" ht="11.25"/>
    <row r="805" s="14" customFormat="1" ht="11.25"/>
    <row r="806" s="14" customFormat="1" ht="11.25"/>
    <row r="807" s="14" customFormat="1" ht="11.25"/>
    <row r="808" s="14" customFormat="1" ht="11.25"/>
    <row r="809" s="14" customFormat="1" ht="11.25"/>
    <row r="810" s="14" customFormat="1" ht="11.25"/>
    <row r="811" s="14" customFormat="1" ht="11.25"/>
    <row r="812" s="14" customFormat="1" ht="11.25"/>
    <row r="813" s="14" customFormat="1" ht="11.25"/>
    <row r="814" s="14" customFormat="1" ht="11.25"/>
    <row r="815" s="14" customFormat="1" ht="11.25"/>
    <row r="816" s="14" customFormat="1" ht="11.25"/>
    <row r="817" s="14" customFormat="1" ht="11.25"/>
    <row r="818" s="14" customFormat="1" ht="11.25"/>
    <row r="819" s="14" customFormat="1" ht="11.25"/>
    <row r="820" s="14" customFormat="1" ht="11.25"/>
    <row r="821" s="14" customFormat="1" ht="11.25"/>
    <row r="822" s="14" customFormat="1" ht="11.25"/>
    <row r="823" s="14" customFormat="1" ht="11.25"/>
    <row r="824" s="14" customFormat="1" ht="11.25"/>
    <row r="825" s="14" customFormat="1" ht="11.25"/>
    <row r="826" s="14" customFormat="1" ht="11.25"/>
    <row r="827" s="14" customFormat="1" ht="11.25"/>
    <row r="828" s="14" customFormat="1" ht="11.25"/>
    <row r="829" s="14" customFormat="1" ht="11.25"/>
    <row r="830" s="14" customFormat="1" ht="11.25"/>
    <row r="831" s="14" customFormat="1" ht="11.25"/>
    <row r="832" s="14" customFormat="1" ht="11.25"/>
    <row r="833" s="14" customFormat="1" ht="11.25"/>
    <row r="834" s="14" customFormat="1" ht="11.25"/>
    <row r="835" s="14" customFormat="1" ht="11.25"/>
    <row r="836" s="14" customFormat="1" ht="11.25"/>
    <row r="837" s="14" customFormat="1" ht="11.25"/>
    <row r="838" s="14" customFormat="1" ht="11.25"/>
    <row r="839" s="14" customFormat="1" ht="11.25"/>
    <row r="840" s="14" customFormat="1" ht="11.25"/>
    <row r="841" s="14" customFormat="1" ht="11.25"/>
    <row r="842" s="14" customFormat="1" ht="11.25"/>
    <row r="843" s="14" customFormat="1" ht="11.25"/>
    <row r="844" s="14" customFormat="1" ht="11.25"/>
    <row r="845" s="14" customFormat="1" ht="11.25"/>
    <row r="846" s="14" customFormat="1" ht="11.25"/>
    <row r="847" s="14" customFormat="1" ht="11.25"/>
    <row r="848" s="14" customFormat="1" ht="11.25"/>
    <row r="849" s="14" customFormat="1" ht="11.25"/>
    <row r="850" s="14" customFormat="1" ht="11.25"/>
    <row r="851" s="14" customFormat="1" ht="11.25"/>
    <row r="852" s="14" customFormat="1" ht="11.25"/>
    <row r="853" s="14" customFormat="1" ht="11.25"/>
    <row r="854" s="14" customFormat="1" ht="11.25"/>
    <row r="855" s="14" customFormat="1" ht="11.25"/>
    <row r="856" s="14" customFormat="1" ht="11.25"/>
    <row r="857" s="14" customFormat="1" ht="11.25"/>
    <row r="858" s="14" customFormat="1" ht="11.25"/>
    <row r="859" s="14" customFormat="1" ht="11.25"/>
    <row r="860" s="14" customFormat="1" ht="11.25"/>
    <row r="861" s="14" customFormat="1" ht="11.25"/>
    <row r="862" s="14" customFormat="1" ht="11.25"/>
    <row r="863" s="14" customFormat="1" ht="11.25"/>
    <row r="864" s="14" customFormat="1" ht="11.25"/>
    <row r="865" s="14" customFormat="1" ht="11.25"/>
    <row r="866" s="14" customFormat="1" ht="11.25"/>
    <row r="867" s="14" customFormat="1" ht="11.25"/>
    <row r="868" s="14" customFormat="1" ht="11.25"/>
    <row r="869" s="14" customFormat="1" ht="11.25"/>
    <row r="870" s="14" customFormat="1" ht="11.25"/>
    <row r="871" s="14" customFormat="1" ht="11.25"/>
    <row r="872" s="14" customFormat="1" ht="11.25"/>
    <row r="873" s="14" customFormat="1" ht="11.25"/>
    <row r="874" s="14" customFormat="1" ht="11.25"/>
    <row r="875" s="14" customFormat="1" ht="11.25"/>
    <row r="876" s="14" customFormat="1" ht="11.25"/>
    <row r="877" s="14" customFormat="1" ht="11.25"/>
    <row r="878" s="14" customFormat="1" ht="11.25"/>
    <row r="879" s="14" customFormat="1" ht="11.25"/>
    <row r="880" s="14" customFormat="1" ht="11.25"/>
    <row r="881" s="14" customFormat="1" ht="11.25"/>
    <row r="882" s="14" customFormat="1" ht="11.25"/>
    <row r="883" s="14" customFormat="1" ht="11.25"/>
    <row r="884" s="14" customFormat="1" ht="11.25"/>
    <row r="885" s="14" customFormat="1" ht="11.25"/>
    <row r="886" s="14" customFormat="1" ht="11.25"/>
    <row r="887" s="14" customFormat="1" ht="11.25"/>
    <row r="888" s="14" customFormat="1" ht="11.25"/>
    <row r="889" s="14" customFormat="1" ht="11.25"/>
    <row r="890" s="14" customFormat="1" ht="11.25"/>
    <row r="891" s="14" customFormat="1" ht="11.25"/>
    <row r="892" s="14" customFormat="1" ht="11.25"/>
    <row r="893" s="14" customFormat="1" ht="11.25"/>
    <row r="894" s="14" customFormat="1" ht="11.25"/>
    <row r="895" s="14" customFormat="1" ht="11.25"/>
    <row r="896" s="14" customFormat="1" ht="11.25"/>
    <row r="897" s="14" customFormat="1" ht="11.25"/>
    <row r="898" s="14" customFormat="1" ht="11.25"/>
    <row r="899" s="14" customFormat="1" ht="11.25"/>
    <row r="900" s="14" customFormat="1" ht="11.25"/>
    <row r="901" s="14" customFormat="1" ht="11.25"/>
    <row r="902" s="14" customFormat="1" ht="11.25"/>
    <row r="903" s="14" customFormat="1" ht="11.25"/>
    <row r="904" s="14" customFormat="1" ht="11.25"/>
    <row r="905" s="14" customFormat="1" ht="11.25"/>
    <row r="906" s="14" customFormat="1" ht="11.25"/>
    <row r="907" s="14" customFormat="1" ht="11.25"/>
    <row r="908" s="14" customFormat="1" ht="11.25"/>
    <row r="909" s="14" customFormat="1" ht="11.25"/>
    <row r="910" s="14" customFormat="1" ht="11.25"/>
    <row r="911" s="14" customFormat="1" ht="11.25"/>
    <row r="912" s="14" customFormat="1" ht="11.25"/>
    <row r="913" s="14" customFormat="1" ht="11.25"/>
    <row r="914" s="14" customFormat="1" ht="11.25"/>
    <row r="915" s="14" customFormat="1" ht="11.25"/>
    <row r="916" s="14" customFormat="1" ht="11.25"/>
    <row r="917" s="14" customFormat="1" ht="11.25"/>
    <row r="918" s="14" customFormat="1" ht="11.25"/>
    <row r="919" s="14" customFormat="1" ht="11.25"/>
    <row r="920" s="14" customFormat="1" ht="11.25"/>
    <row r="921" s="14" customFormat="1" ht="11.25"/>
    <row r="922" s="14" customFormat="1" ht="11.25"/>
    <row r="923" s="14" customFormat="1" ht="11.25"/>
    <row r="924" s="14" customFormat="1" ht="11.25"/>
    <row r="925" s="14" customFormat="1" ht="11.25"/>
    <row r="926" s="14" customFormat="1" ht="11.25"/>
    <row r="927" s="14" customFormat="1" ht="11.25"/>
    <row r="928" s="14" customFormat="1" ht="11.25"/>
    <row r="929" s="14" customFormat="1" ht="11.25"/>
    <row r="930" s="14" customFormat="1" ht="11.25"/>
    <row r="931" s="14" customFormat="1" ht="11.25"/>
    <row r="932" s="14" customFormat="1" ht="11.25"/>
    <row r="933" s="14" customFormat="1" ht="11.25"/>
    <row r="934" s="14" customFormat="1" ht="11.25"/>
    <row r="935" s="14" customFormat="1" ht="11.25"/>
    <row r="936" s="14" customFormat="1" ht="11.25"/>
    <row r="937" s="14" customFormat="1" ht="11.25"/>
    <row r="938" s="14" customFormat="1" ht="11.25"/>
    <row r="939" s="14" customFormat="1" ht="11.25"/>
    <row r="940" s="14" customFormat="1" ht="11.25"/>
    <row r="941" s="14" customFormat="1" ht="11.25"/>
    <row r="942" s="14" customFormat="1" ht="11.25"/>
    <row r="943" s="14" customFormat="1" ht="11.25"/>
    <row r="944" s="14" customFormat="1" ht="11.25"/>
    <row r="945" s="14" customFormat="1" ht="11.25"/>
    <row r="946" s="14" customFormat="1" ht="11.25"/>
    <row r="947" s="14" customFormat="1" ht="11.25"/>
    <row r="948" s="14" customFormat="1" ht="11.25"/>
    <row r="949" s="14" customFormat="1" ht="11.25"/>
    <row r="950" s="14" customFormat="1" ht="11.25"/>
    <row r="951" s="14" customFormat="1" ht="11.25"/>
    <row r="952" s="14" customFormat="1" ht="11.25"/>
    <row r="953" s="14" customFormat="1" ht="11.25"/>
    <row r="954" s="14" customFormat="1" ht="11.25"/>
    <row r="955" s="14" customFormat="1" ht="11.25"/>
    <row r="956" s="14" customFormat="1" ht="11.25"/>
    <row r="957" s="14" customFormat="1" ht="11.25"/>
    <row r="958" s="14" customFormat="1" ht="11.25"/>
    <row r="959" s="14" customFormat="1" ht="11.25"/>
    <row r="960" s="14" customFormat="1" ht="11.25"/>
    <row r="961" s="14" customFormat="1" ht="11.25"/>
    <row r="962" s="14" customFormat="1" ht="11.25"/>
    <row r="963" s="14" customFormat="1" ht="11.25"/>
    <row r="964" s="14" customFormat="1" ht="11.25"/>
    <row r="965" s="14" customFormat="1" ht="11.25"/>
    <row r="966" s="14" customFormat="1" ht="11.25"/>
    <row r="967" s="14" customFormat="1" ht="11.25"/>
    <row r="968" s="14" customFormat="1" ht="11.25"/>
    <row r="969" s="14" customFormat="1" ht="11.25"/>
    <row r="970" s="14" customFormat="1" ht="11.25"/>
    <row r="971" s="14" customFormat="1" ht="11.25"/>
    <row r="972" s="14" customFormat="1" ht="11.25"/>
    <row r="973" s="14" customFormat="1" ht="11.25"/>
    <row r="974" s="14" customFormat="1" ht="11.25"/>
    <row r="975" s="14" customFormat="1" ht="11.25"/>
    <row r="976" s="14" customFormat="1" ht="11.25"/>
    <row r="977" s="14" customFormat="1" ht="11.25"/>
    <row r="978" s="14" customFormat="1" ht="11.25"/>
    <row r="979" s="14" customFormat="1" ht="11.25"/>
    <row r="980" s="14" customFormat="1" ht="11.25"/>
    <row r="981" s="14" customFormat="1" ht="11.25"/>
    <row r="982" s="14" customFormat="1" ht="11.25"/>
    <row r="983" s="14" customFormat="1" ht="11.25"/>
    <row r="984" s="14" customFormat="1" ht="11.25"/>
    <row r="985" s="14" customFormat="1" ht="11.25"/>
    <row r="986" s="14" customFormat="1" ht="11.25"/>
    <row r="987" s="14" customFormat="1" ht="11.25"/>
    <row r="988" s="14" customFormat="1" ht="11.25"/>
    <row r="989" s="14" customFormat="1" ht="11.25"/>
    <row r="990" s="14" customFormat="1" ht="11.25"/>
    <row r="991" s="14" customFormat="1" ht="11.25"/>
    <row r="992" s="14" customFormat="1" ht="11.25"/>
    <row r="993" s="14" customFormat="1" ht="11.25"/>
    <row r="994" s="14" customFormat="1" ht="11.25"/>
    <row r="995" s="14" customFormat="1" ht="11.25"/>
    <row r="996" s="14" customFormat="1" ht="11.25"/>
    <row r="997" s="14" customFormat="1" ht="11.25"/>
    <row r="998" s="14" customFormat="1" ht="11.25"/>
    <row r="999" s="14" customFormat="1" ht="11.25"/>
    <row r="1000" s="14" customFormat="1" ht="11.25"/>
    <row r="1001" s="14" customFormat="1" ht="11.25"/>
    <row r="1002" s="14" customFormat="1" ht="11.25"/>
    <row r="1003" s="14" customFormat="1" ht="11.25"/>
    <row r="1004" s="14" customFormat="1" ht="11.25"/>
    <row r="1005" s="14" customFormat="1" ht="11.25"/>
    <row r="1006" s="14" customFormat="1" ht="11.25"/>
    <row r="1007" s="14" customFormat="1" ht="11.25"/>
    <row r="1008" s="14" customFormat="1" ht="11.25"/>
    <row r="1009" s="14" customFormat="1" ht="11.25"/>
    <row r="1010" s="14" customFormat="1" ht="11.25"/>
    <row r="1011" s="14" customFormat="1" ht="11.25"/>
    <row r="1012" s="14" customFormat="1" ht="11.25"/>
    <row r="1013" s="14" customFormat="1" ht="11.25"/>
    <row r="1014" s="14" customFormat="1" ht="11.25"/>
    <row r="1015" s="14" customFormat="1" ht="11.25"/>
    <row r="1016" s="14" customFormat="1" ht="11.25"/>
    <row r="1017" s="14" customFormat="1" ht="11.25"/>
    <row r="1018" s="14" customFormat="1" ht="11.25"/>
    <row r="1019" s="14" customFormat="1" ht="11.25"/>
    <row r="1020" s="14" customFormat="1" ht="11.25"/>
    <row r="1021" s="14" customFormat="1" ht="11.25"/>
    <row r="1022" s="14" customFormat="1" ht="11.25"/>
    <row r="1023" s="14" customFormat="1" ht="11.25"/>
    <row r="1024" s="14" customFormat="1" ht="11.25"/>
    <row r="1025" s="14" customFormat="1" ht="11.25"/>
    <row r="1026" s="14" customFormat="1" ht="11.25"/>
    <row r="1027" s="14" customFormat="1" ht="11.25"/>
    <row r="1028" s="14" customFormat="1" ht="11.25"/>
    <row r="1029" s="14" customFormat="1" ht="11.25"/>
    <row r="1030" s="14" customFormat="1" ht="11.25"/>
    <row r="1031" s="14" customFormat="1" ht="11.25"/>
    <row r="1032" s="14" customFormat="1" ht="11.25"/>
    <row r="1033" s="14" customFormat="1" ht="11.25"/>
    <row r="1034" s="14" customFormat="1" ht="11.25"/>
    <row r="1035" s="14" customFormat="1" ht="11.25"/>
    <row r="1036" s="14" customFormat="1" ht="11.25"/>
    <row r="1037" s="14" customFormat="1" ht="11.25"/>
    <row r="1038" s="14" customFormat="1" ht="11.25"/>
    <row r="1039" s="14" customFormat="1" ht="11.25"/>
    <row r="1040" s="14" customFormat="1" ht="11.25"/>
    <row r="1041" s="14" customFormat="1" ht="11.25"/>
    <row r="1042" s="14" customFormat="1" ht="11.25"/>
    <row r="1043" s="14" customFormat="1" ht="11.25"/>
    <row r="1044" s="14" customFormat="1" ht="11.25"/>
    <row r="1045" s="14" customFormat="1" ht="11.25"/>
    <row r="1046" s="14" customFormat="1" ht="11.25"/>
    <row r="1047" s="14" customFormat="1" ht="11.25"/>
    <row r="1048" s="14" customFormat="1" ht="11.25"/>
    <row r="1049" s="14" customFormat="1" ht="11.25"/>
    <row r="1050" s="14" customFormat="1" ht="11.25"/>
    <row r="1051" s="14" customFormat="1" ht="11.25"/>
    <row r="1052" s="14" customFormat="1" ht="11.25"/>
    <row r="1053" s="14" customFormat="1" ht="11.25"/>
    <row r="1054" s="14" customFormat="1" ht="11.25"/>
    <row r="1055" s="14" customFormat="1" ht="11.25"/>
    <row r="1056" s="14" customFormat="1" ht="11.25"/>
    <row r="1057" s="14" customFormat="1" ht="11.25"/>
    <row r="1058" s="14" customFormat="1" ht="11.25"/>
    <row r="1059" s="14" customFormat="1" ht="11.25"/>
    <row r="1060" s="14" customFormat="1" ht="11.25"/>
    <row r="1061" s="14" customFormat="1" ht="11.25"/>
    <row r="1062" s="14" customFormat="1" ht="11.25"/>
    <row r="1063" s="14" customFormat="1" ht="11.25"/>
    <row r="1064" s="14" customFormat="1" ht="11.25"/>
    <row r="1065" s="14" customFormat="1" ht="11.25"/>
    <row r="1066" s="14" customFormat="1" ht="11.25"/>
    <row r="1067" s="14" customFormat="1" ht="11.25"/>
    <row r="1068" s="14" customFormat="1" ht="11.25"/>
    <row r="1069" s="14" customFormat="1" ht="11.25"/>
    <row r="1070" s="14" customFormat="1" ht="11.25"/>
    <row r="1071" s="14" customFormat="1" ht="11.25"/>
    <row r="1072" s="14" customFormat="1" ht="11.25"/>
    <row r="1073" s="14" customFormat="1" ht="11.25"/>
    <row r="1074" s="14" customFormat="1" ht="11.25"/>
    <row r="1075" s="14" customFormat="1" ht="11.25"/>
    <row r="1076" s="14" customFormat="1" ht="11.25"/>
    <row r="1077" s="14" customFormat="1" ht="11.25"/>
    <row r="1078" s="14" customFormat="1" ht="11.25"/>
    <row r="1079" s="14" customFormat="1" ht="11.25"/>
    <row r="1080" s="14" customFormat="1" ht="11.25"/>
    <row r="1081" s="14" customFormat="1" ht="11.25"/>
    <row r="1082" s="14" customFormat="1" ht="11.25"/>
    <row r="1083" s="14" customFormat="1" ht="11.25"/>
    <row r="1084" s="14" customFormat="1" ht="11.25"/>
    <row r="1085" s="14" customFormat="1" ht="11.25"/>
    <row r="1086" s="14" customFormat="1" ht="11.25"/>
    <row r="1087" s="14" customFormat="1" ht="11.25"/>
    <row r="1088" s="14" customFormat="1" ht="11.25"/>
    <row r="1089" s="14" customFormat="1" ht="11.25"/>
    <row r="1090" s="14" customFormat="1" ht="11.25"/>
    <row r="1091" s="14" customFormat="1" ht="11.25"/>
    <row r="1092" s="14" customFormat="1" ht="11.25"/>
    <row r="1093" s="14" customFormat="1" ht="11.25"/>
    <row r="1094" s="14" customFormat="1" ht="11.25"/>
    <row r="1095" s="14" customFormat="1" ht="11.25"/>
    <row r="1096" s="14" customFormat="1" ht="11.25"/>
    <row r="1097" s="14" customFormat="1" ht="11.25"/>
    <row r="1098" s="14" customFormat="1" ht="11.25"/>
    <row r="1099" s="14" customFormat="1" ht="11.25"/>
    <row r="1100" s="14" customFormat="1" ht="11.25"/>
    <row r="1101" s="14" customFormat="1" ht="11.25"/>
    <row r="1102" s="14" customFormat="1" ht="11.25"/>
    <row r="1103" s="14" customFormat="1" ht="11.25"/>
    <row r="1104" s="14" customFormat="1" ht="11.25"/>
    <row r="1105" s="14" customFormat="1" ht="11.25"/>
    <row r="1106" s="14" customFormat="1" ht="11.25"/>
    <row r="1107" s="14" customFormat="1" ht="11.25"/>
    <row r="1108" s="14" customFormat="1" ht="11.25"/>
    <row r="1109" s="14" customFormat="1" ht="11.25"/>
    <row r="1110" s="14" customFormat="1" ht="11.25"/>
    <row r="1111" s="14" customFormat="1" ht="11.25"/>
    <row r="1112" s="14" customFormat="1" ht="11.25"/>
    <row r="1113" s="14" customFormat="1" ht="11.25"/>
    <row r="1114" s="14" customFormat="1" ht="11.25"/>
    <row r="1115" s="14" customFormat="1" ht="11.25"/>
    <row r="1116" s="14" customFormat="1" ht="11.25"/>
    <row r="1117" s="14" customFormat="1" ht="11.25"/>
    <row r="1118" s="14" customFormat="1" ht="11.25"/>
    <row r="1119" s="14" customFormat="1" ht="11.25"/>
    <row r="1120" s="14" customFormat="1" ht="11.25"/>
    <row r="1121" s="14" customFormat="1" ht="11.25"/>
    <row r="1122" s="14" customFormat="1" ht="11.25"/>
    <row r="1123" s="14" customFormat="1" ht="11.25"/>
    <row r="1124" s="14" customFormat="1" ht="11.25"/>
    <row r="1125" s="14" customFormat="1" ht="11.25"/>
    <row r="1126" s="14" customFormat="1" ht="11.25"/>
    <row r="1127" s="14" customFormat="1" ht="11.25"/>
    <row r="1128" s="14" customFormat="1" ht="11.25"/>
    <row r="1129" s="14" customFormat="1" ht="11.25"/>
    <row r="1130" s="14" customFormat="1" ht="11.25"/>
    <row r="1131" s="14" customFormat="1" ht="11.25"/>
    <row r="1132" s="14" customFormat="1" ht="11.25"/>
    <row r="1133" s="14" customFormat="1" ht="11.25"/>
    <row r="1134" s="14" customFormat="1" ht="11.25"/>
    <row r="1135" s="14" customFormat="1" ht="11.25"/>
    <row r="1136" s="14" customFormat="1" ht="11.25"/>
    <row r="1137" s="14" customFormat="1" ht="11.25"/>
    <row r="1138" s="14" customFormat="1" ht="11.25"/>
    <row r="1139" s="14" customFormat="1" ht="11.25"/>
    <row r="1140" s="14" customFormat="1" ht="11.25"/>
    <row r="1141" s="14" customFormat="1" ht="11.25"/>
    <row r="1142" s="14" customFormat="1" ht="11.25"/>
    <row r="1143" s="14" customFormat="1" ht="11.25"/>
    <row r="1144" s="14" customFormat="1" ht="11.25"/>
    <row r="1145" s="14" customFormat="1" ht="11.25"/>
    <row r="1146" s="14" customFormat="1" ht="11.25"/>
    <row r="1147" s="14" customFormat="1" ht="11.25"/>
    <row r="1148" s="14" customFormat="1" ht="11.25"/>
    <row r="1149" s="14" customFormat="1" ht="11.25"/>
  </sheetData>
  <sheetProtection/>
  <mergeCells count="14">
    <mergeCell ref="A17:B17"/>
    <mergeCell ref="C3:I3"/>
    <mergeCell ref="H4:I4"/>
    <mergeCell ref="A22:B22"/>
    <mergeCell ref="A1:I1"/>
    <mergeCell ref="A13:I13"/>
    <mergeCell ref="A18:I18"/>
    <mergeCell ref="D11:F11"/>
    <mergeCell ref="A11:A12"/>
    <mergeCell ref="B11:B12"/>
    <mergeCell ref="C11:C12"/>
    <mergeCell ref="G11:G12"/>
    <mergeCell ref="H11:H12"/>
    <mergeCell ref="I11:I12"/>
  </mergeCells>
  <printOptions horizontalCentered="1"/>
  <pageMargins left="0.3937007874015748" right="0.2755905511811024" top="0.984251968503937" bottom="0.984251968503937" header="0" footer="0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4">
      <selection activeCell="E37" sqref="E37"/>
    </sheetView>
  </sheetViews>
  <sheetFormatPr defaultColWidth="11.421875" defaultRowHeight="12.75"/>
  <cols>
    <col min="1" max="1" width="7.57421875" style="7" customWidth="1"/>
    <col min="2" max="2" width="21.140625" style="7" customWidth="1"/>
    <col min="3" max="3" width="55.00390625" style="7" customWidth="1"/>
    <col min="4" max="4" width="20.8515625" style="7" customWidth="1"/>
    <col min="5" max="16384" width="11.421875" style="7" customWidth="1"/>
  </cols>
  <sheetData>
    <row r="1" spans="1:11" s="28" customFormat="1" ht="18">
      <c r="A1" s="229" t="s">
        <v>191</v>
      </c>
      <c r="B1" s="229"/>
      <c r="C1" s="229"/>
      <c r="D1" s="229"/>
      <c r="E1" s="26"/>
      <c r="F1" s="26"/>
      <c r="G1" s="26"/>
      <c r="H1" s="26"/>
      <c r="I1" s="26"/>
      <c r="J1" s="26"/>
      <c r="K1" s="27"/>
    </row>
    <row r="2" spans="1:11" ht="5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2"/>
    </row>
    <row r="3" spans="1:11" s="16" customFormat="1" ht="14.25">
      <c r="A3" s="15" t="s">
        <v>7</v>
      </c>
      <c r="B3" s="15"/>
      <c r="C3" s="35" t="str">
        <f>'POA-01'!C3:H3</f>
        <v>CONTROL DEL APROVECHAMIENTO Y TRAFICO ILEGAL DE ESPECIES.</v>
      </c>
      <c r="E3" s="21"/>
      <c r="F3" s="21"/>
      <c r="G3" s="21"/>
      <c r="H3" s="21"/>
      <c r="I3" s="21"/>
      <c r="J3" s="21"/>
      <c r="K3" s="17"/>
    </row>
    <row r="4" spans="1:11" s="16" customFormat="1" ht="15" customHeight="1">
      <c r="A4" s="15"/>
      <c r="B4" s="15"/>
      <c r="C4" s="15"/>
      <c r="D4" s="21"/>
      <c r="E4" s="21"/>
      <c r="F4" s="21"/>
      <c r="G4" s="21"/>
      <c r="H4" s="21"/>
      <c r="I4" s="21"/>
      <c r="J4" s="21"/>
      <c r="K4" s="17"/>
    </row>
    <row r="5" spans="1:11" s="16" customFormat="1" ht="14.25">
      <c r="A5" s="17" t="s">
        <v>8</v>
      </c>
      <c r="B5" s="17"/>
      <c r="C5" s="37">
        <f>'POA-01'!C5</f>
        <v>1600000000</v>
      </c>
      <c r="D5" s="21"/>
      <c r="E5" s="21"/>
      <c r="F5" s="21"/>
      <c r="G5" s="21"/>
      <c r="H5" s="21"/>
      <c r="I5" s="21"/>
      <c r="J5" s="21"/>
      <c r="K5" s="17"/>
    </row>
    <row r="6" spans="1:11" s="16" customFormat="1" ht="14.25">
      <c r="A6" s="17" t="s">
        <v>10</v>
      </c>
      <c r="B6" s="17"/>
      <c r="C6" s="38">
        <f>'POA-01'!C6</f>
        <v>0</v>
      </c>
      <c r="D6" s="21"/>
      <c r="E6" s="21"/>
      <c r="F6" s="21"/>
      <c r="G6" s="21"/>
      <c r="H6" s="21"/>
      <c r="I6" s="21"/>
      <c r="J6" s="21"/>
      <c r="K6" s="17"/>
    </row>
    <row r="7" spans="1:11" s="16" customFormat="1" ht="14.25">
      <c r="A7" s="17" t="s">
        <v>9</v>
      </c>
      <c r="B7" s="17"/>
      <c r="C7" s="38">
        <f>'POA-01'!C7</f>
        <v>0</v>
      </c>
      <c r="D7" s="21"/>
      <c r="E7" s="21"/>
      <c r="F7" s="21"/>
      <c r="G7" s="21"/>
      <c r="H7" s="21"/>
      <c r="I7" s="21"/>
      <c r="J7" s="21"/>
      <c r="K7" s="17"/>
    </row>
    <row r="8" spans="1:11" s="16" customFormat="1" ht="14.25">
      <c r="A8" s="16" t="s">
        <v>156</v>
      </c>
      <c r="B8" s="17"/>
      <c r="C8" s="38">
        <f>+'POA-05'!C8</f>
        <v>0</v>
      </c>
      <c r="D8" s="21"/>
      <c r="E8" s="21"/>
      <c r="F8" s="21"/>
      <c r="G8" s="21"/>
      <c r="H8" s="21"/>
      <c r="I8" s="21"/>
      <c r="J8" s="21"/>
      <c r="K8" s="17"/>
    </row>
    <row r="9" spans="2:11" s="16" customFormat="1" ht="14.25">
      <c r="B9" s="17"/>
      <c r="C9" s="38"/>
      <c r="D9" s="21"/>
      <c r="E9" s="21"/>
      <c r="F9" s="21"/>
      <c r="G9" s="21"/>
      <c r="H9" s="21"/>
      <c r="I9" s="21"/>
      <c r="J9" s="21"/>
      <c r="K9" s="17"/>
    </row>
    <row r="10" spans="2:11" s="16" customFormat="1" ht="14.25">
      <c r="B10" s="121" t="s">
        <v>158</v>
      </c>
      <c r="C10" s="38"/>
      <c r="D10" s="38">
        <f>+'POA-05'!I5</f>
        <v>0</v>
      </c>
      <c r="E10" s="21"/>
      <c r="F10" s="21"/>
      <c r="G10" s="21"/>
      <c r="H10" s="21"/>
      <c r="I10" s="21"/>
      <c r="J10" s="21"/>
      <c r="K10" s="17"/>
    </row>
    <row r="11" spans="2:11" s="16" customFormat="1" ht="14.25">
      <c r="B11" s="17" t="s">
        <v>157</v>
      </c>
      <c r="C11" s="38"/>
      <c r="D11" s="38">
        <f>+'POA-05'!I6</f>
        <v>0</v>
      </c>
      <c r="E11" s="21"/>
      <c r="F11" s="21"/>
      <c r="G11" s="21"/>
      <c r="H11" s="21"/>
      <c r="I11" s="21"/>
      <c r="J11" s="21"/>
      <c r="K11" s="17"/>
    </row>
    <row r="12" s="14" customFormat="1" ht="21.75" customHeight="1"/>
    <row r="13" spans="1:4" s="18" customFormat="1" ht="12.75" thickBot="1">
      <c r="A13" s="22" t="s">
        <v>49</v>
      </c>
      <c r="B13" s="22"/>
      <c r="D13" s="19" t="s">
        <v>50</v>
      </c>
    </row>
    <row r="14" spans="1:4" s="14" customFormat="1" ht="12.75" customHeight="1" thickBot="1">
      <c r="A14" s="90" t="s">
        <v>51</v>
      </c>
      <c r="B14" s="275" t="s">
        <v>35</v>
      </c>
      <c r="C14" s="276"/>
      <c r="D14" s="91" t="s">
        <v>27</v>
      </c>
    </row>
    <row r="15" spans="1:4" s="14" customFormat="1" ht="11.25">
      <c r="A15" s="88">
        <v>2</v>
      </c>
      <c r="B15" s="277" t="s">
        <v>145</v>
      </c>
      <c r="C15" s="278"/>
      <c r="D15" s="89">
        <f>SUM(D16:D33)</f>
        <v>141840000</v>
      </c>
    </row>
    <row r="16" spans="1:4" s="14" customFormat="1" ht="11.25">
      <c r="A16" s="68" t="s">
        <v>121</v>
      </c>
      <c r="B16" s="273" t="s">
        <v>120</v>
      </c>
      <c r="C16" s="274"/>
      <c r="D16" s="67"/>
    </row>
    <row r="17" spans="1:4" s="14" customFormat="1" ht="11.25">
      <c r="A17" s="68" t="s">
        <v>122</v>
      </c>
      <c r="B17" s="273" t="s">
        <v>123</v>
      </c>
      <c r="C17" s="274"/>
      <c r="D17" s="193">
        <v>2300000</v>
      </c>
    </row>
    <row r="18" spans="1:4" s="14" customFormat="1" ht="11.25">
      <c r="A18" s="68" t="s">
        <v>124</v>
      </c>
      <c r="B18" s="273" t="s">
        <v>135</v>
      </c>
      <c r="C18" s="274"/>
      <c r="D18" s="193">
        <v>5500000</v>
      </c>
    </row>
    <row r="19" spans="1:4" s="14" customFormat="1" ht="11.25">
      <c r="A19" s="68" t="s">
        <v>125</v>
      </c>
      <c r="B19" s="273" t="s">
        <v>136</v>
      </c>
      <c r="C19" s="274"/>
      <c r="D19" s="193">
        <v>20000000</v>
      </c>
    </row>
    <row r="20" spans="1:4" s="14" customFormat="1" ht="11.25">
      <c r="A20" s="68" t="s">
        <v>126</v>
      </c>
      <c r="B20" s="273" t="s">
        <v>146</v>
      </c>
      <c r="C20" s="274"/>
      <c r="D20" s="193">
        <v>17000000</v>
      </c>
    </row>
    <row r="21" spans="1:4" s="14" customFormat="1" ht="11.25">
      <c r="A21" s="68" t="s">
        <v>127</v>
      </c>
      <c r="B21" s="273" t="s">
        <v>137</v>
      </c>
      <c r="C21" s="274"/>
      <c r="D21" s="193">
        <v>5000000</v>
      </c>
    </row>
    <row r="22" spans="1:4" s="14" customFormat="1" ht="11.25">
      <c r="A22" s="68" t="s">
        <v>128</v>
      </c>
      <c r="B22" s="273" t="s">
        <v>138</v>
      </c>
      <c r="C22" s="274"/>
      <c r="D22" s="193"/>
    </row>
    <row r="23" spans="1:4" s="14" customFormat="1" ht="11.25">
      <c r="A23" s="68" t="s">
        <v>129</v>
      </c>
      <c r="B23" s="273" t="s">
        <v>139</v>
      </c>
      <c r="C23" s="274"/>
      <c r="D23" s="193"/>
    </row>
    <row r="24" spans="1:4" s="14" customFormat="1" ht="11.25">
      <c r="A24" s="68" t="s">
        <v>130</v>
      </c>
      <c r="B24" s="273" t="s">
        <v>140</v>
      </c>
      <c r="C24" s="274"/>
      <c r="D24" s="193">
        <v>8040000</v>
      </c>
    </row>
    <row r="25" spans="1:4" s="14" customFormat="1" ht="11.25">
      <c r="A25" s="68" t="s">
        <v>131</v>
      </c>
      <c r="B25" s="273" t="s">
        <v>141</v>
      </c>
      <c r="C25" s="274"/>
      <c r="D25" s="193">
        <v>2000000</v>
      </c>
    </row>
    <row r="26" spans="1:4" s="14" customFormat="1" ht="11.25">
      <c r="A26" s="68" t="s">
        <v>132</v>
      </c>
      <c r="B26" s="273" t="s">
        <v>142</v>
      </c>
      <c r="C26" s="274"/>
      <c r="D26" s="193">
        <v>8000000</v>
      </c>
    </row>
    <row r="27" spans="1:4" s="14" customFormat="1" ht="11.25">
      <c r="A27" s="68" t="s">
        <v>133</v>
      </c>
      <c r="B27" s="273" t="s">
        <v>143</v>
      </c>
      <c r="C27" s="274"/>
      <c r="D27" s="67"/>
    </row>
    <row r="28" spans="1:4" s="14" customFormat="1" ht="11.25">
      <c r="A28" s="68" t="s">
        <v>134</v>
      </c>
      <c r="B28" s="273" t="s">
        <v>144</v>
      </c>
      <c r="C28" s="274"/>
      <c r="D28" s="67"/>
    </row>
    <row r="29" spans="1:4" s="14" customFormat="1" ht="11.25">
      <c r="A29" s="68" t="s">
        <v>147</v>
      </c>
      <c r="B29" s="273" t="s">
        <v>148</v>
      </c>
      <c r="C29" s="274"/>
      <c r="D29" s="67"/>
    </row>
    <row r="30" spans="1:4" s="14" customFormat="1" ht="11.25">
      <c r="A30" s="68">
        <v>2.17</v>
      </c>
      <c r="B30" s="273" t="s">
        <v>163</v>
      </c>
      <c r="C30" s="274"/>
      <c r="D30" s="67"/>
    </row>
    <row r="31" spans="1:4" s="14" customFormat="1" ht="11.25">
      <c r="A31" s="68">
        <v>2.18</v>
      </c>
      <c r="B31" s="273" t="s">
        <v>164</v>
      </c>
      <c r="C31" s="274"/>
      <c r="D31" s="67">
        <v>36000000</v>
      </c>
    </row>
    <row r="32" spans="1:4" s="14" customFormat="1" ht="11.25">
      <c r="A32" s="68">
        <v>2.19</v>
      </c>
      <c r="B32" s="273" t="s">
        <v>180</v>
      </c>
      <c r="C32" s="274"/>
      <c r="D32" s="67">
        <v>35000000</v>
      </c>
    </row>
    <row r="33" spans="1:4" s="14" customFormat="1" ht="11.25">
      <c r="A33" s="68">
        <v>2.2</v>
      </c>
      <c r="B33" s="273" t="s">
        <v>181</v>
      </c>
      <c r="C33" s="274"/>
      <c r="D33" s="67">
        <v>3000000</v>
      </c>
    </row>
    <row r="34" spans="1:4" s="14" customFormat="1" ht="11.25">
      <c r="A34" s="68"/>
      <c r="B34" s="273"/>
      <c r="C34" s="274"/>
      <c r="D34" s="67"/>
    </row>
    <row r="35" s="14" customFormat="1" ht="11.25">
      <c r="A35" s="69"/>
    </row>
    <row r="36" s="14" customFormat="1" ht="14.25">
      <c r="A36" s="16"/>
    </row>
    <row r="37" s="14" customFormat="1" ht="14.25">
      <c r="A37" s="16"/>
    </row>
    <row r="38" s="14" customFormat="1" ht="11.25"/>
    <row r="39" s="14" customFormat="1" ht="11.25"/>
    <row r="40" s="14" customFormat="1" ht="11.25"/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="14" customFormat="1" ht="11.25"/>
    <row r="296" s="14" customFormat="1" ht="11.25"/>
    <row r="297" s="14" customFormat="1" ht="11.25"/>
    <row r="298" s="14" customFormat="1" ht="11.25"/>
    <row r="299" s="14" customFormat="1" ht="11.25"/>
    <row r="300" s="14" customFormat="1" ht="11.25"/>
    <row r="301" s="14" customFormat="1" ht="11.25"/>
    <row r="302" s="14" customFormat="1" ht="11.25"/>
    <row r="303" s="14" customFormat="1" ht="11.25"/>
    <row r="304" s="14" customFormat="1" ht="11.25"/>
    <row r="305" s="14" customFormat="1" ht="11.25"/>
    <row r="306" s="14" customFormat="1" ht="11.25"/>
    <row r="307" s="14" customFormat="1" ht="11.25"/>
    <row r="308" s="14" customFormat="1" ht="11.25"/>
    <row r="309" s="14" customFormat="1" ht="11.25"/>
    <row r="310" s="14" customFormat="1" ht="11.25"/>
    <row r="311" s="14" customFormat="1" ht="11.25"/>
    <row r="312" s="14" customFormat="1" ht="11.25"/>
    <row r="313" s="14" customFormat="1" ht="11.25"/>
    <row r="314" s="14" customFormat="1" ht="11.25"/>
    <row r="315" s="14" customFormat="1" ht="11.25"/>
    <row r="316" s="14" customFormat="1" ht="11.25"/>
    <row r="317" s="14" customFormat="1" ht="11.25"/>
    <row r="318" s="14" customFormat="1" ht="11.25"/>
    <row r="319" s="14" customFormat="1" ht="11.25"/>
    <row r="320" s="14" customFormat="1" ht="11.25"/>
    <row r="321" s="14" customFormat="1" ht="11.25"/>
    <row r="322" s="14" customFormat="1" ht="11.25"/>
    <row r="323" s="14" customFormat="1" ht="11.25"/>
    <row r="324" s="14" customFormat="1" ht="11.25"/>
    <row r="325" s="14" customFormat="1" ht="11.25"/>
    <row r="326" s="14" customFormat="1" ht="11.25"/>
    <row r="327" s="14" customFormat="1" ht="11.25"/>
    <row r="328" s="14" customFormat="1" ht="11.25"/>
    <row r="329" s="14" customFormat="1" ht="11.25"/>
    <row r="330" s="14" customFormat="1" ht="11.25"/>
    <row r="331" s="14" customFormat="1" ht="11.25"/>
    <row r="332" s="14" customFormat="1" ht="11.25"/>
    <row r="333" s="14" customFormat="1" ht="11.25"/>
    <row r="334" s="14" customFormat="1" ht="11.25"/>
    <row r="335" s="14" customFormat="1" ht="11.25"/>
    <row r="336" s="14" customFormat="1" ht="11.25"/>
    <row r="337" s="14" customFormat="1" ht="11.25"/>
    <row r="338" s="14" customFormat="1" ht="11.25"/>
    <row r="339" s="14" customFormat="1" ht="11.25"/>
    <row r="340" s="14" customFormat="1" ht="11.25"/>
    <row r="341" s="14" customFormat="1" ht="11.25"/>
    <row r="342" s="14" customFormat="1" ht="11.25"/>
    <row r="343" s="14" customFormat="1" ht="11.25"/>
    <row r="344" s="14" customFormat="1" ht="11.25"/>
    <row r="345" s="14" customFormat="1" ht="11.25"/>
    <row r="346" s="14" customFormat="1" ht="11.25"/>
    <row r="347" s="14" customFormat="1" ht="11.25"/>
    <row r="348" s="14" customFormat="1" ht="11.25"/>
    <row r="349" s="14" customFormat="1" ht="11.25"/>
    <row r="350" s="14" customFormat="1" ht="11.25"/>
    <row r="351" s="14" customFormat="1" ht="11.25"/>
    <row r="352" s="14" customFormat="1" ht="11.25"/>
    <row r="353" s="14" customFormat="1" ht="11.25"/>
    <row r="354" s="14" customFormat="1" ht="11.25"/>
    <row r="355" s="14" customFormat="1" ht="11.25"/>
    <row r="356" s="14" customFormat="1" ht="11.25"/>
    <row r="357" s="14" customFormat="1" ht="11.25"/>
    <row r="358" s="14" customFormat="1" ht="11.25"/>
    <row r="359" s="14" customFormat="1" ht="11.25"/>
    <row r="360" s="14" customFormat="1" ht="11.25"/>
    <row r="361" s="14" customFormat="1" ht="11.25"/>
  </sheetData>
  <sheetProtection/>
  <mergeCells count="22">
    <mergeCell ref="A1:D1"/>
    <mergeCell ref="B14:C14"/>
    <mergeCell ref="B15:C15"/>
    <mergeCell ref="B16:C16"/>
    <mergeCell ref="B18:C18"/>
    <mergeCell ref="B19:C19"/>
    <mergeCell ref="B34:C34"/>
    <mergeCell ref="B30:C30"/>
    <mergeCell ref="B31:C31"/>
    <mergeCell ref="B32:C32"/>
    <mergeCell ref="B33:C33"/>
    <mergeCell ref="B17:C17"/>
    <mergeCell ref="B20:C20"/>
    <mergeCell ref="B21:C21"/>
    <mergeCell ref="B28:C28"/>
    <mergeCell ref="B29:C29"/>
    <mergeCell ref="B22:C22"/>
    <mergeCell ref="B23:C23"/>
    <mergeCell ref="B25:C25"/>
    <mergeCell ref="B26:C26"/>
    <mergeCell ref="B27:C27"/>
    <mergeCell ref="B24:C24"/>
  </mergeCells>
  <printOptions/>
  <pageMargins left="0.7874015748031497" right="0.25" top="0.984251968503937" bottom="0.984251968503937" header="0" footer="0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28">
      <selection activeCell="B47" sqref="B47:D53"/>
    </sheetView>
  </sheetViews>
  <sheetFormatPr defaultColWidth="11.421875" defaultRowHeight="12.75"/>
  <cols>
    <col min="1" max="1" width="8.8515625" style="71" customWidth="1"/>
    <col min="2" max="2" width="21.7109375" style="71" customWidth="1"/>
    <col min="3" max="3" width="12.00390625" style="71" customWidth="1"/>
    <col min="4" max="4" width="11.00390625" style="71" customWidth="1"/>
    <col min="5" max="5" width="10.57421875" style="71" customWidth="1"/>
    <col min="6" max="6" width="10.7109375" style="71" customWidth="1"/>
    <col min="7" max="7" width="12.28125" style="71" customWidth="1"/>
    <col min="8" max="8" width="10.8515625" style="71" customWidth="1"/>
    <col min="9" max="9" width="12.7109375" style="71" customWidth="1"/>
    <col min="10" max="10" width="12.140625" style="71" customWidth="1"/>
    <col min="11" max="11" width="12.421875" style="71" customWidth="1"/>
    <col min="12" max="12" width="10.7109375" style="71" customWidth="1"/>
    <col min="13" max="13" width="12.421875" style="71" customWidth="1"/>
    <col min="14" max="14" width="11.140625" style="71" customWidth="1"/>
    <col min="15" max="15" width="10.8515625" style="71" customWidth="1"/>
    <col min="16" max="16" width="14.00390625" style="71" customWidth="1"/>
    <col min="17" max="17" width="12.140625" style="71" customWidth="1"/>
    <col min="18" max="16384" width="11.421875" style="71" customWidth="1"/>
  </cols>
  <sheetData>
    <row r="1" spans="1:16" ht="15">
      <c r="A1" s="279" t="s">
        <v>192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s="72" customFormat="1" ht="21" customHeight="1">
      <c r="A2" s="280" t="s">
        <v>119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ht="11.25" thickBot="1">
      <c r="A3" s="73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1:17" ht="12.75" customHeight="1" thickBot="1">
      <c r="A4" s="284"/>
      <c r="B4" s="286" t="s">
        <v>28</v>
      </c>
      <c r="C4" s="288" t="s">
        <v>151</v>
      </c>
      <c r="D4" s="281" t="s">
        <v>54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3"/>
      <c r="P4" s="290" t="s">
        <v>31</v>
      </c>
      <c r="Q4" s="92"/>
    </row>
    <row r="5" spans="1:17" ht="13.5" customHeight="1" thickBot="1">
      <c r="A5" s="285"/>
      <c r="B5" s="287"/>
      <c r="C5" s="289"/>
      <c r="D5" s="97" t="s">
        <v>56</v>
      </c>
      <c r="E5" s="98" t="s">
        <v>206</v>
      </c>
      <c r="F5" s="98" t="s">
        <v>57</v>
      </c>
      <c r="G5" s="98" t="s">
        <v>58</v>
      </c>
      <c r="H5" s="98" t="s">
        <v>59</v>
      </c>
      <c r="I5" s="98" t="s">
        <v>60</v>
      </c>
      <c r="J5" s="98" t="s">
        <v>61</v>
      </c>
      <c r="K5" s="98" t="s">
        <v>62</v>
      </c>
      <c r="L5" s="98" t="s">
        <v>63</v>
      </c>
      <c r="M5" s="98" t="s">
        <v>64</v>
      </c>
      <c r="N5" s="98" t="s">
        <v>65</v>
      </c>
      <c r="O5" s="99" t="s">
        <v>66</v>
      </c>
      <c r="P5" s="291"/>
      <c r="Q5" s="93" t="s">
        <v>150</v>
      </c>
    </row>
    <row r="6" spans="1:17" ht="10.5">
      <c r="A6" s="94">
        <v>1000</v>
      </c>
      <c r="B6" s="95" t="s">
        <v>67</v>
      </c>
      <c r="C6" s="211">
        <f>SUM(C7:C8)</f>
        <v>188152341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f>SUM(D6:O6)</f>
        <v>0</v>
      </c>
      <c r="Q6" s="78">
        <f>+P6-C6</f>
        <v>-188152341</v>
      </c>
    </row>
    <row r="7" spans="1:17" ht="10.5">
      <c r="A7" s="78">
        <v>1001</v>
      </c>
      <c r="B7" s="78" t="s">
        <v>68</v>
      </c>
      <c r="C7" s="212">
        <f>'POA-02'!J22</f>
        <v>88000000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82">
        <f aca="true" t="shared" si="0" ref="P7:P44">SUM(D7:O7)</f>
        <v>0</v>
      </c>
      <c r="Q7" s="78">
        <f aca="true" t="shared" si="1" ref="Q7:Q45">+P7-C7</f>
        <v>-88000000</v>
      </c>
    </row>
    <row r="8" spans="1:17" ht="10.5">
      <c r="A8" s="78">
        <v>1002</v>
      </c>
      <c r="B8" s="78" t="s">
        <v>69</v>
      </c>
      <c r="C8" s="212">
        <f>'POA-02'!J29</f>
        <v>100152341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82">
        <f t="shared" si="0"/>
        <v>0</v>
      </c>
      <c r="Q8" s="78">
        <f t="shared" si="1"/>
        <v>-100152341</v>
      </c>
    </row>
    <row r="9" spans="1:17" ht="10.5">
      <c r="A9" s="80">
        <v>2000</v>
      </c>
      <c r="B9" s="78" t="s">
        <v>70</v>
      </c>
      <c r="C9" s="213">
        <f>+C10+C11+C15+C16+C20+C23+C27+C28+C29+C30+C31+C32+C33+C34+C35+C38+C39</f>
        <v>122847659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82">
        <f>+P10+P11+P15+P16+P20+P23+P27+P28+P29+P30+P31+P32+P33+P34+P35+P38+P39</f>
        <v>0</v>
      </c>
      <c r="Q9" s="78">
        <f t="shared" si="1"/>
        <v>-122847659</v>
      </c>
    </row>
    <row r="10" spans="1:17" ht="10.5">
      <c r="A10" s="78">
        <v>2001</v>
      </c>
      <c r="B10" s="78" t="s">
        <v>71</v>
      </c>
      <c r="C10" s="212">
        <f>'POA-04'!G23</f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82">
        <f t="shared" si="0"/>
        <v>0</v>
      </c>
      <c r="Q10" s="78">
        <f t="shared" si="1"/>
        <v>0</v>
      </c>
    </row>
    <row r="11" spans="1:17" ht="10.5">
      <c r="A11" s="78">
        <v>2002</v>
      </c>
      <c r="B11" s="78" t="s">
        <v>72</v>
      </c>
      <c r="C11" s="212">
        <f>'POA-03'!H22</f>
        <v>20007659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82">
        <f t="shared" si="0"/>
        <v>0</v>
      </c>
      <c r="Q11" s="78">
        <f t="shared" si="1"/>
        <v>-20007659</v>
      </c>
    </row>
    <row r="12" spans="1:17" ht="10.5">
      <c r="A12" s="78" t="s">
        <v>73</v>
      </c>
      <c r="B12" s="78" t="s">
        <v>74</v>
      </c>
      <c r="C12" s="212"/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2">
        <f t="shared" si="0"/>
        <v>0</v>
      </c>
      <c r="Q12" s="78">
        <f t="shared" si="1"/>
        <v>0</v>
      </c>
    </row>
    <row r="13" spans="1:17" ht="10.5">
      <c r="A13" s="78" t="s">
        <v>75</v>
      </c>
      <c r="B13" s="78" t="s">
        <v>76</v>
      </c>
      <c r="C13" s="212"/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2">
        <f t="shared" si="0"/>
        <v>0</v>
      </c>
      <c r="Q13" s="78">
        <f t="shared" si="1"/>
        <v>0</v>
      </c>
    </row>
    <row r="14" spans="1:17" ht="10.5">
      <c r="A14" s="78" t="s">
        <v>77</v>
      </c>
      <c r="B14" s="78" t="s">
        <v>78</v>
      </c>
      <c r="C14" s="212"/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82">
        <f t="shared" si="0"/>
        <v>0</v>
      </c>
      <c r="Q14" s="78">
        <f t="shared" si="1"/>
        <v>0</v>
      </c>
    </row>
    <row r="15" spans="1:17" ht="24" customHeight="1">
      <c r="A15" s="78">
        <v>2003</v>
      </c>
      <c r="B15" s="85" t="s">
        <v>79</v>
      </c>
      <c r="C15" s="212">
        <f>'POA-06'!D16</f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82">
        <f t="shared" si="0"/>
        <v>0</v>
      </c>
      <c r="Q15" s="78">
        <f t="shared" si="1"/>
        <v>0</v>
      </c>
    </row>
    <row r="16" spans="1:17" ht="10.5">
      <c r="A16" s="78">
        <v>2004</v>
      </c>
      <c r="B16" s="78" t="s">
        <v>80</v>
      </c>
      <c r="C16" s="212">
        <f>'POA-06'!D17</f>
        <v>2300000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82">
        <f t="shared" si="0"/>
        <v>0</v>
      </c>
      <c r="Q16" s="78">
        <f t="shared" si="1"/>
        <v>-2300000</v>
      </c>
    </row>
    <row r="17" spans="1:17" ht="10.5">
      <c r="A17" s="78" t="s">
        <v>81</v>
      </c>
      <c r="B17" s="78" t="s">
        <v>82</v>
      </c>
      <c r="C17" s="212"/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82">
        <f t="shared" si="0"/>
        <v>0</v>
      </c>
      <c r="Q17" s="78">
        <f t="shared" si="1"/>
        <v>0</v>
      </c>
    </row>
    <row r="18" spans="1:17" ht="10.5">
      <c r="A18" s="78" t="s">
        <v>83</v>
      </c>
      <c r="B18" s="78" t="s">
        <v>84</v>
      </c>
      <c r="C18" s="212"/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82">
        <f t="shared" si="0"/>
        <v>0</v>
      </c>
      <c r="Q18" s="78">
        <f t="shared" si="1"/>
        <v>0</v>
      </c>
    </row>
    <row r="19" spans="1:17" ht="10.5">
      <c r="A19" s="78" t="s">
        <v>85</v>
      </c>
      <c r="B19" s="78" t="s">
        <v>86</v>
      </c>
      <c r="C19" s="212"/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82">
        <f t="shared" si="0"/>
        <v>0</v>
      </c>
      <c r="Q19" s="78">
        <f t="shared" si="1"/>
        <v>0</v>
      </c>
    </row>
    <row r="20" spans="1:17" ht="10.5">
      <c r="A20" s="78">
        <v>2005</v>
      </c>
      <c r="B20" s="78" t="s">
        <v>87</v>
      </c>
      <c r="C20" s="212">
        <f>'POA-06'!D18</f>
        <v>5500000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82">
        <f t="shared" si="0"/>
        <v>0</v>
      </c>
      <c r="Q20" s="78">
        <f t="shared" si="1"/>
        <v>-5500000</v>
      </c>
    </row>
    <row r="21" spans="1:17" ht="10.5">
      <c r="A21" s="78" t="s">
        <v>88</v>
      </c>
      <c r="B21" s="78" t="s">
        <v>89</v>
      </c>
      <c r="C21" s="212"/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82">
        <f t="shared" si="0"/>
        <v>0</v>
      </c>
      <c r="Q21" s="78">
        <f t="shared" si="1"/>
        <v>0</v>
      </c>
    </row>
    <row r="22" spans="1:17" ht="10.5">
      <c r="A22" s="78" t="s">
        <v>90</v>
      </c>
      <c r="B22" s="78" t="s">
        <v>91</v>
      </c>
      <c r="C22" s="212"/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82">
        <f t="shared" si="0"/>
        <v>0</v>
      </c>
      <c r="Q22" s="78">
        <f t="shared" si="1"/>
        <v>0</v>
      </c>
    </row>
    <row r="23" spans="1:17" ht="10.5">
      <c r="A23" s="78">
        <v>2006</v>
      </c>
      <c r="B23" s="78" t="s">
        <v>92</v>
      </c>
      <c r="C23" s="212">
        <f>'POA-06'!D19</f>
        <v>20000000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82">
        <f t="shared" si="0"/>
        <v>0</v>
      </c>
      <c r="Q23" s="78">
        <f t="shared" si="1"/>
        <v>-20000000</v>
      </c>
    </row>
    <row r="24" spans="1:17" ht="10.5">
      <c r="A24" s="78" t="s">
        <v>93</v>
      </c>
      <c r="B24" s="78" t="s">
        <v>94</v>
      </c>
      <c r="C24" s="212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82">
        <f t="shared" si="0"/>
        <v>0</v>
      </c>
      <c r="Q24" s="78">
        <f t="shared" si="1"/>
        <v>0</v>
      </c>
    </row>
    <row r="25" spans="1:17" ht="21">
      <c r="A25" s="78" t="s">
        <v>95</v>
      </c>
      <c r="B25" s="85" t="s">
        <v>149</v>
      </c>
      <c r="C25" s="212"/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82">
        <f t="shared" si="0"/>
        <v>0</v>
      </c>
      <c r="Q25" s="78">
        <f t="shared" si="1"/>
        <v>0</v>
      </c>
    </row>
    <row r="26" spans="1:17" ht="10.5">
      <c r="A26" s="78" t="s">
        <v>96</v>
      </c>
      <c r="B26" s="78" t="s">
        <v>97</v>
      </c>
      <c r="C26" s="212"/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82">
        <f t="shared" si="0"/>
        <v>0</v>
      </c>
      <c r="Q26" s="78">
        <f t="shared" si="1"/>
        <v>0</v>
      </c>
    </row>
    <row r="27" spans="1:17" ht="10.5">
      <c r="A27" s="78">
        <v>2007</v>
      </c>
      <c r="B27" s="85" t="s">
        <v>98</v>
      </c>
      <c r="C27" s="212">
        <f>'POA-06'!D20</f>
        <v>17000000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82">
        <f t="shared" si="0"/>
        <v>0</v>
      </c>
      <c r="Q27" s="78">
        <f t="shared" si="1"/>
        <v>-17000000</v>
      </c>
    </row>
    <row r="28" spans="1:17" ht="21">
      <c r="A28" s="78">
        <v>2008</v>
      </c>
      <c r="B28" s="85" t="s">
        <v>99</v>
      </c>
      <c r="C28" s="212">
        <f>'POA-06'!D21</f>
        <v>5000000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82">
        <f t="shared" si="0"/>
        <v>0</v>
      </c>
      <c r="Q28" s="78">
        <f t="shared" si="1"/>
        <v>-5000000</v>
      </c>
    </row>
    <row r="29" spans="1:17" ht="10.5">
      <c r="A29" s="78">
        <v>2009</v>
      </c>
      <c r="B29" s="78" t="s">
        <v>100</v>
      </c>
      <c r="C29" s="212">
        <f>'POA-06'!D22</f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82">
        <f t="shared" si="0"/>
        <v>0</v>
      </c>
      <c r="Q29" s="78">
        <f t="shared" si="1"/>
        <v>0</v>
      </c>
    </row>
    <row r="30" spans="1:17" ht="21">
      <c r="A30" s="78">
        <v>2010</v>
      </c>
      <c r="B30" s="85" t="s">
        <v>101</v>
      </c>
      <c r="C30" s="212">
        <f>'POA-06'!D23</f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82">
        <f t="shared" si="0"/>
        <v>0</v>
      </c>
      <c r="Q30" s="78">
        <f t="shared" si="1"/>
        <v>0</v>
      </c>
    </row>
    <row r="31" spans="1:17" ht="10.5">
      <c r="A31" s="78">
        <v>2011</v>
      </c>
      <c r="B31" s="78" t="s">
        <v>102</v>
      </c>
      <c r="C31" s="212">
        <f>'POA-06'!D24</f>
        <v>8040000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82">
        <f t="shared" si="0"/>
        <v>0</v>
      </c>
      <c r="Q31" s="78">
        <f t="shared" si="1"/>
        <v>-8040000</v>
      </c>
    </row>
    <row r="32" spans="1:17" ht="21">
      <c r="A32" s="78">
        <v>2012</v>
      </c>
      <c r="B32" s="85" t="s">
        <v>103</v>
      </c>
      <c r="C32" s="212">
        <f>'POA-06'!D25</f>
        <v>2000000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82">
        <f t="shared" si="0"/>
        <v>0</v>
      </c>
      <c r="Q32" s="78">
        <f t="shared" si="1"/>
        <v>-2000000</v>
      </c>
    </row>
    <row r="33" spans="1:17" ht="10.5">
      <c r="A33" s="78">
        <v>2013</v>
      </c>
      <c r="B33" s="78" t="s">
        <v>104</v>
      </c>
      <c r="C33" s="212">
        <f>'POA-06'!D26</f>
        <v>8000000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82">
        <f t="shared" si="0"/>
        <v>0</v>
      </c>
      <c r="Q33" s="78">
        <f t="shared" si="1"/>
        <v>-8000000</v>
      </c>
    </row>
    <row r="34" spans="1:17" ht="10.5">
      <c r="A34" s="78">
        <v>2014</v>
      </c>
      <c r="B34" s="78" t="s">
        <v>105</v>
      </c>
      <c r="C34" s="212">
        <f>'POA-06'!D27</f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82">
        <f t="shared" si="0"/>
        <v>0</v>
      </c>
      <c r="Q34" s="78">
        <f t="shared" si="1"/>
        <v>0</v>
      </c>
    </row>
    <row r="35" spans="1:17" ht="10.5">
      <c r="A35" s="78">
        <v>2015</v>
      </c>
      <c r="B35" s="78" t="s">
        <v>106</v>
      </c>
      <c r="C35" s="212">
        <f>'POA-06'!D28</f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82">
        <f t="shared" si="0"/>
        <v>0</v>
      </c>
      <c r="Q35" s="78">
        <f t="shared" si="1"/>
        <v>0</v>
      </c>
    </row>
    <row r="36" spans="1:17" ht="10.5">
      <c r="A36" s="78" t="s">
        <v>107</v>
      </c>
      <c r="B36" s="78" t="s">
        <v>108</v>
      </c>
      <c r="C36" s="212"/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82">
        <f t="shared" si="0"/>
        <v>0</v>
      </c>
      <c r="Q36" s="78">
        <f t="shared" si="1"/>
        <v>0</v>
      </c>
    </row>
    <row r="37" spans="1:17" ht="10.5">
      <c r="A37" s="78" t="s">
        <v>109</v>
      </c>
      <c r="B37" s="78" t="s">
        <v>110</v>
      </c>
      <c r="C37" s="212"/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82">
        <f t="shared" si="0"/>
        <v>0</v>
      </c>
      <c r="Q37" s="78">
        <f t="shared" si="1"/>
        <v>0</v>
      </c>
    </row>
    <row r="38" spans="1:17" ht="10.5">
      <c r="A38" s="78">
        <v>2016</v>
      </c>
      <c r="B38" s="78" t="s">
        <v>111</v>
      </c>
      <c r="C38" s="212">
        <f>+'POA-06'!D32</f>
        <v>35000000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82">
        <f t="shared" si="0"/>
        <v>0</v>
      </c>
      <c r="Q38" s="78">
        <f t="shared" si="1"/>
        <v>-35000000</v>
      </c>
    </row>
    <row r="39" spans="1:17" ht="10.5">
      <c r="A39" s="78">
        <v>2017</v>
      </c>
      <c r="B39" s="78" t="s">
        <v>112</v>
      </c>
      <c r="C39" s="212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82">
        <f t="shared" si="0"/>
        <v>0</v>
      </c>
      <c r="Q39" s="78">
        <f t="shared" si="1"/>
        <v>0</v>
      </c>
    </row>
    <row r="40" spans="1:17" ht="10.5">
      <c r="A40" s="80">
        <v>3000</v>
      </c>
      <c r="B40" s="78" t="s">
        <v>113</v>
      </c>
      <c r="C40" s="213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82">
        <f t="shared" si="0"/>
        <v>0</v>
      </c>
      <c r="Q40" s="78">
        <f t="shared" si="1"/>
        <v>0</v>
      </c>
    </row>
    <row r="41" spans="1:17" ht="10.5">
      <c r="A41" s="80">
        <v>4000</v>
      </c>
      <c r="B41" s="78" t="s">
        <v>114</v>
      </c>
      <c r="C41" s="213">
        <f>'POA-05'!C22</f>
        <v>804000000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82">
        <f t="shared" si="0"/>
        <v>0</v>
      </c>
      <c r="Q41" s="78">
        <f t="shared" si="1"/>
        <v>-804000000</v>
      </c>
    </row>
    <row r="42" spans="1:17" ht="10.5">
      <c r="A42" s="80">
        <v>5000</v>
      </c>
      <c r="B42" s="78" t="s">
        <v>115</v>
      </c>
      <c r="C42" s="213">
        <f>'POA-05'!C17</f>
        <v>485000000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82">
        <f t="shared" si="0"/>
        <v>0</v>
      </c>
      <c r="Q42" s="78">
        <f t="shared" si="1"/>
        <v>-485000000</v>
      </c>
    </row>
    <row r="43" spans="1:17" ht="10.5">
      <c r="A43" s="80">
        <v>6000</v>
      </c>
      <c r="B43" s="78" t="s">
        <v>116</v>
      </c>
      <c r="C43" s="213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82">
        <f t="shared" si="0"/>
        <v>0</v>
      </c>
      <c r="Q43" s="78">
        <f t="shared" si="1"/>
        <v>0</v>
      </c>
    </row>
    <row r="44" spans="1:17" ht="10.5">
      <c r="A44" s="80">
        <v>7000</v>
      </c>
      <c r="B44" s="78" t="s">
        <v>117</v>
      </c>
      <c r="C44" s="213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82">
        <f t="shared" si="0"/>
        <v>0</v>
      </c>
      <c r="Q44" s="78">
        <f t="shared" si="1"/>
        <v>0</v>
      </c>
    </row>
    <row r="45" spans="1:17" ht="10.5">
      <c r="A45" s="107"/>
      <c r="B45" s="107" t="s">
        <v>31</v>
      </c>
      <c r="C45" s="81">
        <f>+C6+C9+C40+C41+C42+C43+C44</f>
        <v>1600000000</v>
      </c>
      <c r="D45" s="81">
        <f aca="true" t="shared" si="2" ref="D45:P45">+D6+D9+D40+D41+D42+D43+D44</f>
        <v>0</v>
      </c>
      <c r="E45" s="81">
        <f t="shared" si="2"/>
        <v>0</v>
      </c>
      <c r="F45" s="81">
        <f t="shared" si="2"/>
        <v>0</v>
      </c>
      <c r="G45" s="81">
        <f t="shared" si="2"/>
        <v>0</v>
      </c>
      <c r="H45" s="81">
        <f t="shared" si="2"/>
        <v>0</v>
      </c>
      <c r="I45" s="81">
        <f t="shared" si="2"/>
        <v>0</v>
      </c>
      <c r="J45" s="81">
        <f t="shared" si="2"/>
        <v>0</v>
      </c>
      <c r="K45" s="81">
        <f t="shared" si="2"/>
        <v>0</v>
      </c>
      <c r="L45" s="81">
        <f t="shared" si="2"/>
        <v>0</v>
      </c>
      <c r="M45" s="81">
        <f t="shared" si="2"/>
        <v>0</v>
      </c>
      <c r="N45" s="81">
        <f t="shared" si="2"/>
        <v>0</v>
      </c>
      <c r="O45" s="81">
        <f t="shared" si="2"/>
        <v>0</v>
      </c>
      <c r="P45" s="81">
        <f t="shared" si="2"/>
        <v>0</v>
      </c>
      <c r="Q45" s="78">
        <f t="shared" si="1"/>
        <v>-1600000000</v>
      </c>
    </row>
    <row r="47" ht="10.5">
      <c r="C47" s="74"/>
    </row>
    <row r="48" ht="10.5">
      <c r="B48" s="180"/>
    </row>
    <row r="50" ht="10.5">
      <c r="C50" s="196"/>
    </row>
    <row r="51" ht="10.5">
      <c r="C51" s="74"/>
    </row>
  </sheetData>
  <sheetProtection/>
  <mergeCells count="7">
    <mergeCell ref="A1:P1"/>
    <mergeCell ref="A2:P2"/>
    <mergeCell ref="D4:O4"/>
    <mergeCell ref="A4:A5"/>
    <mergeCell ref="B4:B5"/>
    <mergeCell ref="C4:C5"/>
    <mergeCell ref="P4:P5"/>
  </mergeCells>
  <printOptions horizontalCentered="1"/>
  <pageMargins left="0.71" right="0.2362204724409449" top="0.7874015748031497" bottom="0.984251968503937" header="0" footer="0"/>
  <pageSetup horizontalDpi="600" verticalDpi="600" orientation="landscape" paperSize="5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42"/>
  <sheetViews>
    <sheetView zoomScalePageLayoutView="0" workbookViewId="0" topLeftCell="B6">
      <selection activeCell="E6" sqref="E6"/>
    </sheetView>
  </sheetViews>
  <sheetFormatPr defaultColWidth="11.421875" defaultRowHeight="12.75"/>
  <cols>
    <col min="2" max="2" width="20.7109375" style="0" customWidth="1"/>
    <col min="3" max="3" width="12.57421875" style="0" customWidth="1"/>
  </cols>
  <sheetData>
    <row r="2" spans="1:3" ht="12.75">
      <c r="A2" s="78"/>
      <c r="B2" s="80" t="s">
        <v>28</v>
      </c>
      <c r="C2" s="79" t="s">
        <v>55</v>
      </c>
    </row>
    <row r="3" spans="1:3" ht="12.75">
      <c r="A3" s="80">
        <v>1000</v>
      </c>
      <c r="B3" s="104" t="s">
        <v>152</v>
      </c>
      <c r="C3" s="81">
        <f>SUM(C4:C5)</f>
        <v>188152341</v>
      </c>
    </row>
    <row r="4" spans="1:3" ht="12.75" hidden="1">
      <c r="A4" s="78">
        <v>1001</v>
      </c>
      <c r="B4" s="105" t="s">
        <v>68</v>
      </c>
      <c r="C4" s="83">
        <f>'POA-02'!J22</f>
        <v>88000000</v>
      </c>
    </row>
    <row r="5" spans="1:3" ht="12.75" hidden="1">
      <c r="A5" s="78">
        <v>1002</v>
      </c>
      <c r="B5" s="105" t="s">
        <v>69</v>
      </c>
      <c r="C5" s="83">
        <f>'POA-02'!J29</f>
        <v>100152341</v>
      </c>
    </row>
    <row r="6" spans="1:3" ht="12.75">
      <c r="A6" s="80">
        <v>2000</v>
      </c>
      <c r="B6" s="105" t="s">
        <v>153</v>
      </c>
      <c r="C6" s="82">
        <f>+C7+C8+C12+C13+C17+C20+C24+C25+C26+C27+C28+C29+C30+C31+C32+C35+C36</f>
        <v>74847659</v>
      </c>
    </row>
    <row r="7" spans="1:3" ht="12.75" hidden="1">
      <c r="A7" s="78">
        <v>2001</v>
      </c>
      <c r="B7" s="105" t="s">
        <v>71</v>
      </c>
      <c r="C7" s="84">
        <f>'POA-04'!G23</f>
        <v>0</v>
      </c>
    </row>
    <row r="8" spans="1:3" ht="12.75" hidden="1">
      <c r="A8" s="78">
        <v>2002</v>
      </c>
      <c r="B8" s="105" t="s">
        <v>72</v>
      </c>
      <c r="C8" s="84">
        <f>'POA-03'!H22</f>
        <v>20007659</v>
      </c>
    </row>
    <row r="9" spans="1:3" ht="12.75" hidden="1">
      <c r="A9" s="78" t="s">
        <v>73</v>
      </c>
      <c r="B9" s="105" t="s">
        <v>74</v>
      </c>
      <c r="C9" s="84"/>
    </row>
    <row r="10" spans="1:3" ht="12.75" hidden="1">
      <c r="A10" s="78" t="s">
        <v>75</v>
      </c>
      <c r="B10" s="105" t="s">
        <v>76</v>
      </c>
      <c r="C10" s="84"/>
    </row>
    <row r="11" spans="1:3" ht="12.75" hidden="1">
      <c r="A11" s="78" t="s">
        <v>77</v>
      </c>
      <c r="B11" s="105" t="s">
        <v>78</v>
      </c>
      <c r="C11" s="84"/>
    </row>
    <row r="12" spans="1:3" ht="21.75" hidden="1">
      <c r="A12" s="78">
        <v>2003</v>
      </c>
      <c r="B12" s="106" t="s">
        <v>79</v>
      </c>
      <c r="C12" s="83">
        <f>'POA-06'!D16</f>
        <v>0</v>
      </c>
    </row>
    <row r="13" spans="1:3" ht="12.75" hidden="1">
      <c r="A13" s="78">
        <v>2004</v>
      </c>
      <c r="B13" s="105" t="s">
        <v>80</v>
      </c>
      <c r="C13" s="83">
        <f>'POA-06'!D17</f>
        <v>2300000</v>
      </c>
    </row>
    <row r="14" spans="1:3" ht="12.75" hidden="1">
      <c r="A14" s="78" t="s">
        <v>81</v>
      </c>
      <c r="B14" s="105" t="s">
        <v>82</v>
      </c>
      <c r="C14" s="84"/>
    </row>
    <row r="15" spans="1:3" ht="12.75" hidden="1">
      <c r="A15" s="78" t="s">
        <v>83</v>
      </c>
      <c r="B15" s="105" t="s">
        <v>84</v>
      </c>
      <c r="C15" s="84"/>
    </row>
    <row r="16" spans="1:3" ht="12.75" hidden="1">
      <c r="A16" s="78" t="s">
        <v>85</v>
      </c>
      <c r="B16" s="105" t="s">
        <v>86</v>
      </c>
      <c r="C16" s="84"/>
    </row>
    <row r="17" spans="1:3" ht="12.75" hidden="1">
      <c r="A17" s="78">
        <v>2005</v>
      </c>
      <c r="B17" s="105" t="s">
        <v>87</v>
      </c>
      <c r="C17" s="83">
        <v>0</v>
      </c>
    </row>
    <row r="18" spans="1:3" ht="12.75" hidden="1">
      <c r="A18" s="78" t="s">
        <v>88</v>
      </c>
      <c r="B18" s="105" t="s">
        <v>89</v>
      </c>
      <c r="C18" s="84"/>
    </row>
    <row r="19" spans="1:3" ht="12.75" hidden="1">
      <c r="A19" s="78" t="s">
        <v>90</v>
      </c>
      <c r="B19" s="105" t="s">
        <v>91</v>
      </c>
      <c r="C19" s="84"/>
    </row>
    <row r="20" spans="1:3" ht="12.75" hidden="1">
      <c r="A20" s="78">
        <v>2006</v>
      </c>
      <c r="B20" s="105" t="s">
        <v>92</v>
      </c>
      <c r="C20" s="83">
        <f>'POA-06'!D19</f>
        <v>20000000</v>
      </c>
    </row>
    <row r="21" spans="1:3" ht="12.75" hidden="1">
      <c r="A21" s="78" t="s">
        <v>93</v>
      </c>
      <c r="B21" s="105" t="s">
        <v>94</v>
      </c>
      <c r="C21" s="84"/>
    </row>
    <row r="22" spans="1:3" ht="21.75" hidden="1">
      <c r="A22" s="78" t="s">
        <v>95</v>
      </c>
      <c r="B22" s="106" t="s">
        <v>149</v>
      </c>
      <c r="C22" s="84"/>
    </row>
    <row r="23" spans="1:3" ht="12.75" hidden="1">
      <c r="A23" s="78" t="s">
        <v>96</v>
      </c>
      <c r="B23" s="105" t="s">
        <v>97</v>
      </c>
      <c r="C23" s="84"/>
    </row>
    <row r="24" spans="1:3" ht="21.75" hidden="1">
      <c r="A24" s="78">
        <v>2007</v>
      </c>
      <c r="B24" s="106" t="s">
        <v>98</v>
      </c>
      <c r="C24" s="83">
        <f>'POA-06'!D20</f>
        <v>17000000</v>
      </c>
    </row>
    <row r="25" spans="1:3" ht="21.75" hidden="1">
      <c r="A25" s="78">
        <v>2008</v>
      </c>
      <c r="B25" s="106" t="s">
        <v>99</v>
      </c>
      <c r="C25" s="83">
        <f>'POA-06'!D18</f>
        <v>5500000</v>
      </c>
    </row>
    <row r="26" spans="1:3" ht="12.75" hidden="1">
      <c r="A26" s="78">
        <v>2009</v>
      </c>
      <c r="B26" s="105" t="s">
        <v>100</v>
      </c>
      <c r="C26" s="83">
        <v>0</v>
      </c>
    </row>
    <row r="27" spans="1:3" ht="21.75" hidden="1">
      <c r="A27" s="78">
        <v>2010</v>
      </c>
      <c r="B27" s="106" t="s">
        <v>101</v>
      </c>
      <c r="C27" s="83">
        <v>0</v>
      </c>
    </row>
    <row r="28" spans="1:3" ht="12.75" hidden="1">
      <c r="A28" s="78">
        <v>2011</v>
      </c>
      <c r="B28" s="105" t="s">
        <v>102</v>
      </c>
      <c r="C28" s="83">
        <f>'POA-06'!D24</f>
        <v>8040000</v>
      </c>
    </row>
    <row r="29" spans="1:3" ht="21.75" hidden="1">
      <c r="A29" s="78">
        <v>2012</v>
      </c>
      <c r="B29" s="106" t="s">
        <v>103</v>
      </c>
      <c r="C29" s="83">
        <f>'POA-06'!D25</f>
        <v>2000000</v>
      </c>
    </row>
    <row r="30" spans="1:3" ht="12.75" hidden="1">
      <c r="A30" s="78">
        <v>2013</v>
      </c>
      <c r="B30" s="105" t="s">
        <v>104</v>
      </c>
      <c r="C30" s="83">
        <f>'POA-06'!D23</f>
        <v>0</v>
      </c>
    </row>
    <row r="31" spans="1:3" ht="12.75" hidden="1">
      <c r="A31" s="78">
        <v>2014</v>
      </c>
      <c r="B31" s="105" t="s">
        <v>105</v>
      </c>
      <c r="C31" s="83">
        <v>0</v>
      </c>
    </row>
    <row r="32" spans="1:3" ht="12.75" hidden="1">
      <c r="A32" s="78">
        <v>2015</v>
      </c>
      <c r="B32" s="105" t="s">
        <v>106</v>
      </c>
      <c r="C32" s="83">
        <f>'POA-06'!D28</f>
        <v>0</v>
      </c>
    </row>
    <row r="33" spans="1:3" ht="12.75" hidden="1">
      <c r="A33" s="78" t="s">
        <v>107</v>
      </c>
      <c r="B33" s="105" t="s">
        <v>108</v>
      </c>
      <c r="C33" s="84"/>
    </row>
    <row r="34" spans="1:3" ht="12.75" hidden="1">
      <c r="A34" s="78" t="s">
        <v>109</v>
      </c>
      <c r="B34" s="105" t="s">
        <v>110</v>
      </c>
      <c r="C34" s="84"/>
    </row>
    <row r="35" spans="1:3" ht="12.75" hidden="1">
      <c r="A35" s="78">
        <v>2016</v>
      </c>
      <c r="B35" s="105" t="s">
        <v>111</v>
      </c>
      <c r="C35" s="84">
        <f>'POA-06'!D29</f>
        <v>0</v>
      </c>
    </row>
    <row r="36" spans="1:3" ht="12.75" hidden="1">
      <c r="A36" s="78">
        <v>2017</v>
      </c>
      <c r="B36" s="105" t="s">
        <v>112</v>
      </c>
      <c r="C36" s="84">
        <v>0</v>
      </c>
    </row>
    <row r="37" spans="1:3" ht="12.75" hidden="1">
      <c r="A37" s="80">
        <v>3000</v>
      </c>
      <c r="B37" s="105" t="s">
        <v>113</v>
      </c>
      <c r="C37" s="82">
        <v>0</v>
      </c>
    </row>
    <row r="38" spans="1:3" ht="12.75">
      <c r="A38" s="80">
        <v>4000</v>
      </c>
      <c r="B38" s="105" t="s">
        <v>154</v>
      </c>
      <c r="C38" s="81">
        <f>'POA-05'!C22</f>
        <v>804000000</v>
      </c>
    </row>
    <row r="39" spans="1:3" ht="12.75">
      <c r="A39" s="80">
        <v>5000</v>
      </c>
      <c r="B39" s="105" t="s">
        <v>155</v>
      </c>
      <c r="C39" s="81">
        <f>'POA-05'!C17</f>
        <v>485000000</v>
      </c>
    </row>
    <row r="40" spans="1:3" ht="12.75" hidden="1">
      <c r="A40" s="80">
        <v>6000</v>
      </c>
      <c r="B40" s="78" t="s">
        <v>116</v>
      </c>
      <c r="C40" s="81">
        <v>0</v>
      </c>
    </row>
    <row r="41" spans="1:3" ht="12.75" hidden="1">
      <c r="A41" s="80">
        <v>7000</v>
      </c>
      <c r="B41" s="78" t="s">
        <v>117</v>
      </c>
      <c r="C41" s="81">
        <v>0</v>
      </c>
    </row>
    <row r="42" spans="1:3" ht="12.75">
      <c r="A42" s="80"/>
      <c r="B42" s="80" t="s">
        <v>31</v>
      </c>
      <c r="C42" s="81">
        <f>+C3+C6+C37+C38+C39+C40+C41</f>
        <v>1552000000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CORPOGUAJIRA</cp:lastModifiedBy>
  <cp:lastPrinted>2008-01-14T20:45:03Z</cp:lastPrinted>
  <dcterms:created xsi:type="dcterms:W3CDTF">2004-12-29T19:49:42Z</dcterms:created>
  <dcterms:modified xsi:type="dcterms:W3CDTF">2008-02-13T22:19:12Z</dcterms:modified>
  <cp:category/>
  <cp:version/>
  <cp:contentType/>
  <cp:contentStatus/>
</cp:coreProperties>
</file>